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riikka.luomanen\OneDrive - HSY\Työpöytä\Vastuullisuus\"/>
    </mc:Choice>
  </mc:AlternateContent>
  <xr:revisionPtr revIDLastSave="0" documentId="8_{7A0B363B-1BF4-49C4-BCE4-16D4BA538BE6}" xr6:coauthVersionLast="47" xr6:coauthVersionMax="47" xr10:uidLastSave="{00000000-0000-0000-0000-000000000000}"/>
  <bookViews>
    <workbookView xWindow="-110" yWindow="-110" windowWidth="19420" windowHeight="10420" firstSheet="2" activeTab="2" xr2:uid="{00000000-000D-0000-FFFF-FFFF00000000}"/>
  </bookViews>
  <sheets>
    <sheet name="About" sheetId="2" state="hidden" r:id="rId1"/>
    <sheet name="Guidance" sheetId="5" state="hidden" r:id="rId2"/>
    <sheet name="GRI Content index in accordance" sheetId="1" r:id="rId3"/>
    <sheet name="Olennaisuusanalyys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6" l="1"/>
  <c r="F19" i="6"/>
  <c r="F16" i="6"/>
  <c r="F15" i="6"/>
  <c r="F13" i="6"/>
  <c r="F12" i="6"/>
  <c r="F10" i="6"/>
  <c r="F9" i="6"/>
  <c r="F8" i="6"/>
  <c r="F7" i="6"/>
  <c r="F6" i="6"/>
  <c r="F5" i="6"/>
</calcChain>
</file>

<file path=xl/sharedStrings.xml><?xml version="1.0" encoding="utf-8"?>
<sst xmlns="http://schemas.openxmlformats.org/spreadsheetml/2006/main" count="390" uniqueCount="285">
  <si>
    <t>Anti-corruption</t>
  </si>
  <si>
    <t>205-2 Communication and training about anti-corruption policies and procedures</t>
  </si>
  <si>
    <t>Materials</t>
  </si>
  <si>
    <t>301-1 Materials used by weight or volume</t>
  </si>
  <si>
    <t>301-2 Recycled input materials used</t>
  </si>
  <si>
    <t>GRI 301: Materials 2016</t>
  </si>
  <si>
    <t>Energy</t>
  </si>
  <si>
    <t>302-1 Energy consumption within the organization</t>
  </si>
  <si>
    <t>302-2 Energy consumption outside of the organization</t>
  </si>
  <si>
    <t>302-3 Energy intensity</t>
  </si>
  <si>
    <t>302-4 Reduction of energy consumption</t>
  </si>
  <si>
    <t>302-5 Reductions in energy requirements of products and services</t>
  </si>
  <si>
    <t>GRI 302: Energy 2016</t>
  </si>
  <si>
    <t>303-1 Interactions with water as a shared resource</t>
  </si>
  <si>
    <t>303-2 Management of water discharge-related impacts</t>
  </si>
  <si>
    <t>303-3 Water withdrawal</t>
  </si>
  <si>
    <t>303-4 Water discharge</t>
  </si>
  <si>
    <t>303-5 Water consumption</t>
  </si>
  <si>
    <t>GRI 303: Water and Effluents 2018</t>
  </si>
  <si>
    <t>Biodiversity</t>
  </si>
  <si>
    <t>304-3 Habitats protected or restored</t>
  </si>
  <si>
    <t>Emissions</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</si>
  <si>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</si>
  <si>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</si>
  <si>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</si>
  <si>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</si>
  <si>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</si>
  <si>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</si>
  <si>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GRI 305: Emissions 2016</t>
  </si>
  <si>
    <t>306-1 Waste generation and significant waste-related impacts</t>
  </si>
  <si>
    <t>306-2 Management of significant waste-related impacts</t>
  </si>
  <si>
    <t>306-3 Waste generated</t>
  </si>
  <si>
    <t>306-4 Waste diverted from disposal</t>
  </si>
  <si>
    <t>306-5 Waste directed to disposal</t>
  </si>
  <si>
    <t>GRI 306: Waste 2020</t>
  </si>
  <si>
    <t>Employment</t>
  </si>
  <si>
    <t>401-1 New employee hires and employee turnover</t>
  </si>
  <si>
    <t>401-2 Benefits provided to full-time employees that are not provided to temporary or part-time employees</t>
  </si>
  <si>
    <t>401-3 Parental leave</t>
  </si>
  <si>
    <t>GRI 401: Employment 2016</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</si>
  <si>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</si>
  <si>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</si>
  <si>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</si>
  <si>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</si>
  <si>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</si>
  <si>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</si>
  <si>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</si>
  <si>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</si>
  <si>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</si>
  <si>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</si>
  <si>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403: Occupational Health and Safety 2018</t>
  </si>
  <si>
    <t>405-1 Diversity of governance bodies and employees</t>
  </si>
  <si>
    <t>405-2 Ratio of basic salary and remuneration of women to men</t>
  </si>
  <si>
    <t>GRI 405: Diversity and Equal Opportunity 2016</t>
  </si>
  <si>
    <t>GRI 1: Foundation 2021</t>
  </si>
  <si>
    <t>GRI content index</t>
  </si>
  <si>
    <t>REQUIREMENT(S) 
OMITTED</t>
  </si>
  <si>
    <t>GRI 1 used</t>
  </si>
  <si>
    <t>Applicable GRI Sector Standard(s)</t>
  </si>
  <si>
    <t>2-6 Activities, value chain and other business relationships</t>
  </si>
  <si>
    <t>2-7 Employees</t>
  </si>
  <si>
    <t>2-8 Workers who are not employees</t>
  </si>
  <si>
    <t>2-9 Governance structure and composition</t>
  </si>
  <si>
    <t>2-15 Conflicts of interest</t>
  </si>
  <si>
    <t>2-23 Policy commitments</t>
  </si>
  <si>
    <t>2-1 Organizational details</t>
  </si>
  <si>
    <t>2-2 Entities included in the organization’s sustainability reporting</t>
  </si>
  <si>
    <t>2-3 Reporting period, frequency and contact point</t>
  </si>
  <si>
    <t>2-4 Restatements of information</t>
  </si>
  <si>
    <t>2-5 External assurance</t>
  </si>
  <si>
    <t xml:space="preserve">DISCLOSURE
</t>
  </si>
  <si>
    <t xml:space="preserve">LOCATION
</t>
  </si>
  <si>
    <t xml:space="preserve">OMISSION
</t>
  </si>
  <si>
    <t>General disclosures</t>
  </si>
  <si>
    <t>Material topics</t>
  </si>
  <si>
    <t>GRI 3: Material Topics 2021</t>
  </si>
  <si>
    <t>3-2 List of material topics</t>
  </si>
  <si>
    <t xml:space="preserve">GRI 3: Material Topics 2021
</t>
  </si>
  <si>
    <t>3-3 Management of material topics</t>
  </si>
  <si>
    <r>
      <rPr>
        <b/>
        <sz val="10"/>
        <color rgb="FFFFFFFF"/>
        <rFont val="Arial"/>
        <family val="2"/>
      </rPr>
      <t xml:space="preserve">GRI STANDARD/ 
OTHER SOURCE
</t>
    </r>
    <r>
      <rPr>
        <b/>
        <sz val="11"/>
        <color rgb="FFFFFFFF"/>
        <rFont val="Arial"/>
        <family val="2"/>
      </rPr>
      <t xml:space="preserve">
</t>
    </r>
  </si>
  <si>
    <t>Waste</t>
  </si>
  <si>
    <t>GRI Services</t>
  </si>
  <si>
    <t>GRI Academy</t>
  </si>
  <si>
    <t xml:space="preserve">REASON
</t>
  </si>
  <si>
    <t xml:space="preserve">EXPLANATION
</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</si>
  <si>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</si>
  <si>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</si>
  <si>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</si>
  <si>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</si>
  <si>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</si>
  <si>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</si>
  <si>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</si>
  <si>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</si>
  <si>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</si>
  <si>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</si>
  <si>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</si>
  <si>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</si>
  <si>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</si>
  <si>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</si>
  <si>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</si>
  <si>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</si>
  <si>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</si>
  <si>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</si>
  <si>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</si>
  <si>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3-1 Process to determine material topics</t>
  </si>
  <si>
    <t xml:space="preserve">GRI 2: General Disclosures 2021
</t>
  </si>
  <si>
    <t>304-2 Significant impacts of activities, products and services on biodiversity</t>
  </si>
  <si>
    <t>305-7 Nitrogen oxides (NOx), sulfur oxides (SOx), and other significant air emissions</t>
  </si>
  <si>
    <t>Water and effluents</t>
  </si>
  <si>
    <t>Occupational health and safety</t>
  </si>
  <si>
    <t>Training and education</t>
  </si>
  <si>
    <t>Diversity and equal opportunity</t>
  </si>
  <si>
    <t>About this template</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</si>
  <si>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</si>
  <si>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A gray cell indicates that reasons for omission are not permitted for the disclosure or that a GRI Sector Standard reference number is not available.</t>
  </si>
  <si>
    <t xml:space="preserve">GRI SECTOR STANDARD REF. NO.
</t>
  </si>
  <si>
    <t>Prepare a GRI content index in accordance</t>
  </si>
  <si>
    <t>Prepare a GRI content index with reference</t>
  </si>
  <si>
    <t>© GRI 2021</t>
  </si>
  <si>
    <t>Version 1.0 (November 2021)</t>
  </si>
  <si>
    <t xml:space="preserve">For more reporting support, please visit:   </t>
  </si>
  <si>
    <t xml:space="preserve">Additional resources </t>
  </si>
  <si>
    <t xml:space="preserve">Guidance from GRI 1: Foundation 2021, Appendix 1 - GRI content index in accordance </t>
  </si>
  <si>
    <t>Guidance from GRI 1: Foundation 2021, Appendix 2 - GRI content index with reference</t>
  </si>
  <si>
    <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</si>
  <si>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</si>
  <si>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</si>
  <si>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</si>
  <si>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</si>
  <si>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</si>
  <si>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</si>
  <si>
    <t>Helsinki Region Environmental Services HSY has reported in accordance with the GRI Standards for the period from 1 January 2022 to 31 December 2022.</t>
  </si>
  <si>
    <t>Tilinpäätös 2022</t>
  </si>
  <si>
    <t>(Vastaava) mittari 2025:</t>
  </si>
  <si>
    <t>(Vastaava) tavoite 2025:</t>
  </si>
  <si>
    <t>1. työpajan tulos</t>
  </si>
  <si>
    <t>2. työpajan tulos</t>
  </si>
  <si>
    <t>GRI-otsikko</t>
  </si>
  <si>
    <t>Ympäristövastuun ja resurssitehokkuuden edelläkävijä </t>
  </si>
  <si>
    <t>Kaikki ryhmät nostivat kymmenen tärkeimmän aiheen joukkoon</t>
  </si>
  <si>
    <t>Ympäristövastuun ja resurssitehokkuuden edelläkävijä ​</t>
  </si>
  <si>
    <t>Kaikki ryhmät nostivat päästöt kymmenen tärkeimmän aiheen joukkoon</t>
  </si>
  <si>
    <t>305-1 Direct (Scope 1) GHG emissions
305-2 Energy indirect (Scope 2) GHG emissions
305-3 Other indirect (Scope 3) GHG emissions
305-4 GHG emissions intensity
305-5 Reduction of GHG emissions
305-6 Emissions of ozone-depleting substances (ODS)
305-7 Nitrogen oxides (NOx), sulfur oxides (SOx), and other significant air emissions</t>
  </si>
  <si>
    <t>Kaksi ryhmää nosti monimuotoisuuden ja lähiympäristön kymmenen tärkeimmän aiheen joukkoon.</t>
  </si>
  <si>
    <t>Kaksi ryhmää nosti jätevesien käsittelyn ja päästöt kymmenen tärkeimmän aiheen joukkoon</t>
  </si>
  <si>
    <t>303-1 Interactions with water as a shared resource
303-2 Management of water discharge-related impacts
303-3 Water withdrawal
303-4 Water discharge
303-5 Water consumption</t>
  </si>
  <si>
    <t>Hyvän työelämän kehittäjä</t>
  </si>
  <si>
    <t>Kaksi ryhmää nosti työntekijäkokemuksen, NPS:n ja kiusaamisen vastaisen työn  kymmenen tärkeimmän aiheen joukkoon</t>
  </si>
  <si>
    <t>Kaksi ryhmää nosti energian-kulutuksen kymmenen tärkeimmän aiheen joukkoon</t>
  </si>
  <si>
    <t>302-1 Energy consumption within the organization
302-2 Energy consumption outside of the organization
302-3 Energy intensity
302-4 Reduction of energy consumption
302-5 Reductions in energy requirements of products and services</t>
  </si>
  <si>
    <t>Kaikki ryhmät nostivat varautumisen, sähkönkulutuksen sopeuttamisen, Venäjä-pakotteet ym. Kymmenen tärkeimmän aiheen joukkoon.</t>
  </si>
  <si>
    <t>Vakaa talous</t>
  </si>
  <si>
    <t>Kaksi ryhmää nosti talouden tunnusluvut ja tasapainoisen talouden kymmenen tärkeimmän aiheen joukkoon. Yksi ryhmä nosti Espoon suuren ylivuotokohdan poistamisen kymmenen tärkeimmän aiheen joukkoon.</t>
  </si>
  <si>
    <t>Kaksi ryhmää nosti työturvallisuuden ja tapaturmat kymmenen tärkeimmän aiheen joukkoon.</t>
  </si>
  <si>
    <t>403-1 Occupational health and safety management system
403-2 Hazard identification, risk assessment, and incident investigation
403-3 Occupational health services
403-4 Worker participation, consultation, and communication on occupational health and safety
403-5 Worker training on occupational
health and safety
403-6 Promotion of worker health
403-7 Prevention and mitigation of
occupational health and safety impacts directly linked by
business relationships
403-8 Workers covered by an occupational
health and safety management system
403-9 Work-related injuries
403-10 Work-related ill health</t>
  </si>
  <si>
    <t>Kaksi ryhmää nosti talouden tunnusluvut ja tasapainoisen talouden kymmenen tärkeimmän aiheen joukkoon</t>
  </si>
  <si>
    <t>Korkea toimintavarmuus</t>
  </si>
  <si>
    <t>Yksi ryhmä nosti tietoturvan ja kyberturvallisuuden kymmenen tärkeimmän aiheen joukkoon.</t>
  </si>
  <si>
    <t>Tiedolla vaikuttaja</t>
  </si>
  <si>
    <t>Yhteistyön rakentaja</t>
  </si>
  <si>
    <t>Yksi ryhmä nosti harmaan talouden torjunnan kymmenen tärkeimmän aiheen joukkoon.</t>
  </si>
  <si>
    <t>Yksi ryhmä nosti ilmastonmuutokseen sopeutumisen kymmenen tärkeimmän aiheen joukkoon.</t>
  </si>
  <si>
    <t>Yksi ryhmä nosti Green Dealin ja yksi kestävän kaupunkielämän ohjelman kymmenen tärkeimmän aiheen joukkoon.</t>
  </si>
  <si>
    <t>Sujuvat palvelut</t>
  </si>
  <si>
    <t>Aktiivinen uuden teknologian hyödyntäjä</t>
  </si>
  <si>
    <t xml:space="preserve">33. Käyttövoimatiedot, MyDiesel yms </t>
  </si>
  <si>
    <t>36. Lapsityövoiman yms. ILO:n vaateiden huomiointi hankinnoissa</t>
  </si>
  <si>
    <t>Yksi ryhmä nosti ILO:n vaateiden huomioinnin hankinnmoissa kymmenen tärkeimmän aiheen joukkoon.</t>
  </si>
  <si>
    <t>408-1 Operations and suppliers at significant risk for incidents of child labor
409-1 Operations and suppliers at significant risk for incidents of forced or compulsory labor</t>
  </si>
  <si>
    <t>38. Veden käyttö/kulutus</t>
  </si>
  <si>
    <t>40. Asukkaiden ja yritysten neuvonnan laajentaminen ja vahvistaminen kiertotalouden, ilmanlaadun, ilmastokestävän asumisen saralla.</t>
  </si>
  <si>
    <t>42. Mahdollisimman yhtenäinen 
vastuullisuustarkastelutyökalu eri toimi- ja tulosalueille oman strategisen työn tueksi.</t>
  </si>
  <si>
    <t>43. Toimittajien taloudellisen valmiuden huomiointi ko. hankintakohteessa</t>
  </si>
  <si>
    <t>46. Hankinnoilla työllistäminen</t>
  </si>
  <si>
    <t>Blominmäki: kaksi ryhmää nosti kymmenen tärkeimmän aiheen joukkoon.</t>
  </si>
  <si>
    <t>Sairauspoissaolot: yksi ryhmä nosti kymmenen tärkeimmän aiheen joukkoon.</t>
  </si>
  <si>
    <t>HSY:n toimet ilmanlaadun parantamiseksi: yksi ryhmä nosti kymmenen tärkeimmän aiheen joukkoon.</t>
  </si>
  <si>
    <t>Tuulettuva jäteastia -case: yksi ryhmä nosti kymmenen tärkeimmän aiheen joukkoon.</t>
  </si>
  <si>
    <t>Asiakas- ja sidosryhmätyytyväisyys: yksi ryhmä nosti kymmenen tärkeimmän aiheen joukkoon.</t>
  </si>
  <si>
    <r>
      <rPr>
        <b/>
        <sz val="11"/>
        <color theme="1"/>
        <rFont val="Calibri"/>
        <family val="2"/>
        <scheme val="minor"/>
      </rPr>
      <t>Kiinteistöiltä kerätyn sekajätteen määrä,  kg/asukas/a</t>
    </r>
    <r>
      <rPr>
        <sz val="11"/>
        <color theme="1"/>
        <rFont val="Calibri"/>
        <family val="2"/>
        <scheme val="minor"/>
      </rPr>
      <t xml:space="preserve">
2025: 100 kg/as/a
2030: 85 kg/as/a
</t>
    </r>
    <r>
      <rPr>
        <b/>
        <sz val="11"/>
        <color theme="1"/>
        <rFont val="Calibri"/>
        <family val="2"/>
        <scheme val="minor"/>
      </rPr>
      <t>Kotitalousjätteen kierrätysaste, %</t>
    </r>
    <r>
      <rPr>
        <sz val="11"/>
        <color theme="1"/>
        <rFont val="Calibri"/>
        <family val="2"/>
        <scheme val="minor"/>
      </rPr>
      <t xml:space="preserve">
56 % 2023 mennessä
60 % 2025 mennessä 
63 % 2030 mennessä</t>
    </r>
  </si>
  <si>
    <r>
      <rPr>
        <b/>
        <sz val="11"/>
        <color theme="1"/>
        <rFont val="Calibri"/>
        <family val="2"/>
        <scheme val="minor"/>
      </rPr>
      <t>Jätteen, materiaalien ja ravinteiden kierrätys- ja materiaalihyötykäyttö-aste</t>
    </r>
    <r>
      <rPr>
        <sz val="11"/>
        <color theme="1"/>
        <rFont val="Calibri"/>
        <family val="2"/>
        <scheme val="minor"/>
      </rPr>
      <t xml:space="preserve">
2019: kotitalousjätteen kierrätysaste 51 %
2025: kotialousjätteen kierrätysaste 60 %
2019: Fosforin talteenoton demolaitos otetaan käyttöön ja operointia optimoidaan.
2025: Jäteveden sisältämälle fosforille ja typelle on löydetty korkeamman tason kierrätysteknologia tai -teknologioita ja lopputuotteille on löytynyt kestävät hyödyntämiskanavat.</t>
    </r>
  </si>
  <si>
    <r>
      <rPr>
        <b/>
        <sz val="11"/>
        <color theme="1"/>
        <rFont val="Calibri"/>
        <family val="2"/>
        <scheme val="minor"/>
      </rPr>
      <t>Jätteet, materiaalit ja kiertotalous</t>
    </r>
    <r>
      <rPr>
        <sz val="11"/>
        <color theme="1"/>
        <rFont val="Calibri"/>
        <family val="2"/>
        <scheme val="minor"/>
      </rPr>
      <t xml:space="preserve">
2. Kiertotalous, mm. jätteiden lajittelu, keräys ja käsittely, materiaalien hyötykäytön lisääminen ja kierrätysasteen paraneminen /
6. Jätteiden määrä jaoteltuna jätelajeittain + mahdollisesti: Jätteen synty, käsittely, vähentäminen ja uusiokäyttö /
16. Jätteiden kierrätysasteen nostamiseen tähtäävät innovaatiot, jotta saadaan nostettua kierrätysastetta kaiken kokoisissa kiinteistöissä. /
25. Materiaalien (ml kierrätysmateriaali) käyttö /
37. Jätejakeiden kierrätysmäärät versus tavoitteet</t>
    </r>
  </si>
  <si>
    <r>
      <rPr>
        <b/>
        <sz val="11"/>
        <color theme="1"/>
        <rFont val="Calibri"/>
        <family val="2"/>
        <scheme val="minor"/>
      </rPr>
      <t>HSY:n kokonaispäästöt, t CO2-ekv./a 
(omat päästöt sekä keskeiset ulkoiset palvelut) ​</t>
    </r>
    <r>
      <rPr>
        <sz val="11"/>
        <color theme="1"/>
        <rFont val="Calibri"/>
        <family val="2"/>
        <scheme val="minor"/>
      </rPr>
      <t xml:space="preserve">
2023: 102 000 t CO2-ekv
2025: -56 % v. 2016 tasosta, 89 000 tCO2/a
2030: -67 % v. 2016 tasosta, 64 000 tCO2/a</t>
    </r>
  </si>
  <si>
    <r>
      <rPr>
        <b/>
        <sz val="11"/>
        <color theme="1"/>
        <rFont val="Calibri"/>
        <family val="2"/>
        <scheme val="minor"/>
      </rPr>
      <t>Kasvihuonekaasupäästöt HSY:n omassa toiminnassa ja ulkoisissa palveluissa​</t>
    </r>
    <r>
      <rPr>
        <sz val="11"/>
        <color theme="1"/>
        <rFont val="Calibri"/>
        <family val="2"/>
        <scheme val="minor"/>
      </rPr>
      <t xml:space="preserve">
2019: CO2 päästöt 164 900 tCO2-ekv
2025: ​-33 % v. 2016 tasosta, 130 000 tCO2-ekv
2019: 10 % jätehuollon kuljetusurakkakilpailutuksissa on vaatimuksena vaihtoehtoisten polttoaineiden käyttö. Ämmässuon kaatopaikkojen CH4-hajapäästöt 10% vähemmän kuin v. 2017. Typpioksiduulipäästöjen muodostumista tutkitaan ja päästöjen vähentämistä testataan HSY:n yhdessä omassa tutkimushankekokonaisuudessa.</t>
    </r>
  </si>
  <si>
    <r>
      <rPr>
        <b/>
        <sz val="11"/>
        <color theme="1"/>
        <rFont val="Calibri"/>
        <family val="2"/>
        <scheme val="minor"/>
      </rPr>
      <t>HSY:n KHK- ja muut päästöt</t>
    </r>
    <r>
      <rPr>
        <sz val="11"/>
        <color theme="1"/>
        <rFont val="Calibri"/>
        <family val="2"/>
        <scheme val="minor"/>
      </rPr>
      <t xml:space="preserve">
9. KHK-päästöt ja muut merkittävät päästöt (esim. NOx ja SOx) ilmaan sekä niiden vähentäminen /
18. Hiilijalanjäljen huomiointi HSY:n toiminnassa, mukaan lukien hankinta /
21. HSY:n KHK-päästöjen vähentäminen ja muut ilmastonmuutoksen hillinnän toimenpiteet</t>
    </r>
  </si>
  <si>
    <r>
      <rPr>
        <b/>
        <sz val="11"/>
        <color theme="1"/>
        <rFont val="Calibri"/>
        <family val="2"/>
        <scheme val="minor"/>
      </rPr>
      <t>Lähiympäristöindeksi, asteikolla 1-5</t>
    </r>
    <r>
      <rPr>
        <sz val="11"/>
        <color theme="1"/>
        <rFont val="Calibri"/>
        <family val="2"/>
        <scheme val="minor"/>
      </rPr>
      <t xml:space="preserve"> 
2025: 5/5 (alamittareiden tavoitetasot 2025 saavutettu)
2030: 5/5 (alamittareiden tavoitetasot 2030 saavutettu)
Indeksi koostuu alamittareista 
1. niitytys
2. kalaistutukset
3. jätevesiylivuodot
4. ilmanlaadun mittausten jatkuvuus
5. ympäristöpalautteiden määrä
Indeksin laskenta: 1 = olemme saavuttaneet 20% kokonaistavoitteesta, 2 = 40%, 3 = 60%, 4 = 80%, 5 = ≥100% kokonaistavoitteesta. Kaikilla alamittareilla on sama painokerroin.</t>
    </r>
  </si>
  <si>
    <r>
      <rPr>
        <b/>
        <sz val="11"/>
        <color theme="1"/>
        <rFont val="Calibri"/>
        <family val="2"/>
        <scheme val="minor"/>
      </rPr>
      <t>HSY:n vaikutus luonnon monimuotoisuuteen ja lähiympäristöön</t>
    </r>
    <r>
      <rPr>
        <sz val="11"/>
        <color theme="1"/>
        <rFont val="Calibri"/>
        <family val="2"/>
        <scheme val="minor"/>
      </rPr>
      <t xml:space="preserve">
1. HSY:n vaikutus luonnon monimuotoisuuteen ja 
lähiympäristöön + mahdollisesti: suojellut tai palautetut 
elinympäristöt /
14. Vuotovesien torjuntakehitysseuranta /
29. Ilmanlaadun seuranta mm. katupöly/hiukkaset, NOx, musta hiili /
31. Ilmanlaadunmittaus ja tavoitteet </t>
    </r>
  </si>
  <si>
    <r>
      <rPr>
        <b/>
        <sz val="11"/>
        <color theme="1"/>
        <rFont val="Calibri"/>
        <family val="2"/>
        <scheme val="minor"/>
      </rPr>
      <t>Typpi- ja fosforikuormitus mereen​, t/v</t>
    </r>
    <r>
      <rPr>
        <sz val="11"/>
        <color theme="1"/>
        <rFont val="Calibri"/>
        <family val="2"/>
        <scheme val="minor"/>
      </rPr>
      <t xml:space="preserve">
2025: N 750 t, P 25 t​
2030: N 700 t, P 18 t</t>
    </r>
  </si>
  <si>
    <r>
      <rPr>
        <b/>
        <sz val="11"/>
        <color theme="1"/>
        <rFont val="Calibri"/>
        <family val="2"/>
        <scheme val="minor"/>
      </rPr>
      <t>Ravinteiden ja haitta-aineiden esiintymis- ja poistoaste</t>
    </r>
    <r>
      <rPr>
        <sz val="11"/>
        <color theme="1"/>
        <rFont val="Calibri"/>
        <family val="2"/>
        <scheme val="minor"/>
      </rPr>
      <t xml:space="preserve">
2019: N 1200 t, P 38 t
2025: N 800 t, P 25 t
2019: Selvitys Ämmässuon lievästi kuormitteisista hulevesistä on valmis ja tavoitearvot on määritelty vuodelle 2020.
2025: Haitallisten aineiden ja mikropartikkeleiden kuormitusta mereen hillitään. Hulevesien määrä ja kuormitus puhdistamolle on vähentynyt.</t>
    </r>
  </si>
  <si>
    <r>
      <rPr>
        <b/>
        <sz val="11"/>
        <color theme="1"/>
        <rFont val="Calibri"/>
        <family val="2"/>
        <scheme val="minor"/>
      </rPr>
      <t>Jätevesien käsittely ja päästöt veteen</t>
    </r>
    <r>
      <rPr>
        <sz val="11"/>
        <color theme="1"/>
        <rFont val="Calibri"/>
        <family val="2"/>
        <scheme val="minor"/>
      </rPr>
      <t xml:space="preserve">
4. Jätevesien käsittely /
8. Päästöt vesistöihin </t>
    </r>
  </si>
  <si>
    <r>
      <rPr>
        <b/>
        <sz val="11"/>
        <color theme="1"/>
        <rFont val="Calibri"/>
        <family val="2"/>
        <scheme val="minor"/>
      </rPr>
      <t>Työntekijäkokemus–mittari NPS</t>
    </r>
    <r>
      <rPr>
        <sz val="11"/>
        <color theme="1"/>
        <rFont val="Calibri"/>
        <family val="2"/>
        <scheme val="minor"/>
      </rPr>
      <t xml:space="preserve">
2025 = 0
2030 = 13
</t>
    </r>
  </si>
  <si>
    <r>
      <rPr>
        <b/>
        <sz val="11"/>
        <color theme="1"/>
        <rFont val="Calibri"/>
        <family val="2"/>
        <scheme val="minor"/>
      </rPr>
      <t>Työnantajakuvan parantaminen</t>
    </r>
    <r>
      <rPr>
        <sz val="11"/>
        <color theme="1"/>
        <rFont val="Calibri"/>
        <family val="2"/>
        <scheme val="minor"/>
      </rPr>
      <t xml:space="preserve">
Täydennä, kun Susanilta mittarit.</t>
    </r>
  </si>
  <si>
    <r>
      <rPr>
        <b/>
        <sz val="11"/>
        <color theme="1"/>
        <rFont val="Calibri"/>
        <family val="2"/>
        <scheme val="minor"/>
      </rPr>
      <t>Työhyvinvointi / työntekijäkokemus</t>
    </r>
    <r>
      <rPr>
        <sz val="11"/>
        <color theme="1"/>
        <rFont val="Calibri"/>
        <family val="2"/>
        <scheme val="minor"/>
      </rPr>
      <t xml:space="preserve">
5. Kiusaamisen ja epäasiallisen käytöksen torjunta /
24. Työhyvinvointi /
35. Hyvä työntekijäkokemus</t>
    </r>
  </si>
  <si>
    <r>
      <rPr>
        <b/>
        <sz val="11"/>
        <color theme="1"/>
        <rFont val="Calibri"/>
        <family val="2"/>
        <scheme val="minor"/>
      </rPr>
      <t>HSY:n tuottaman uusiutuvan oman energiatuotannon suhde kulutukseen</t>
    </r>
    <r>
      <rPr>
        <sz val="11"/>
        <color theme="1"/>
        <rFont val="Calibri"/>
        <family val="2"/>
        <scheme val="minor"/>
      </rPr>
      <t xml:space="preserve">
2019: Kp-kaasun keräysjärjestelmän ja kaasuvoimalan käyttöaste yli 90 %. Biokaasulaitoksen ja -voimalan käyttöaste 
yli 90%. Kp-kaasun ja biokaasun hyötykäyttöaste 
vähintään 90 %. Vesihuollon energiaomavaraisuus 79 %.
2025: Kulutuksen suhde tuotantoon 100%. Kokonaisenergiakulutus pienenee vähintään 7,5 % v. 2015 verrattuna. Kokonaisenergiakulutus on 184 000 MWh (2025).</t>
    </r>
  </si>
  <si>
    <r>
      <rPr>
        <b/>
        <sz val="11"/>
        <color theme="1"/>
        <rFont val="Calibri"/>
        <family val="2"/>
        <scheme val="minor"/>
      </rPr>
      <t>HSY:n Energiankulutus</t>
    </r>
    <r>
      <rPr>
        <sz val="11"/>
        <color theme="1"/>
        <rFont val="Calibri"/>
        <family val="2"/>
        <scheme val="minor"/>
      </rPr>
      <t xml:space="preserve">
7. Energiankulutus (oma ja ulkoinen, kulutuksen 
vähentäminen + mahdollisesti uutena: energiatehokkuus, 
eli esim. käytetty energia / vesikuutio) /
26. Energiaomavaraisuuden kasvattaminen</t>
    </r>
  </si>
  <si>
    <r>
      <rPr>
        <b/>
        <sz val="11"/>
        <color theme="1"/>
        <rFont val="Calibri"/>
        <family val="2"/>
        <scheme val="minor"/>
      </rPr>
      <t>Lisävelka, €/as./vuosi</t>
    </r>
    <r>
      <rPr>
        <sz val="11"/>
        <color theme="1"/>
        <rFont val="Calibri"/>
        <family val="2"/>
        <scheme val="minor"/>
      </rPr>
      <t xml:space="preserve">
2021: lisävelka 100 €/as/vuosi (velkasumma 1500 €/as.)
2025: 20 €/as/vuosi (velkasumma 1600 €/as.)
2030: 0 €/as/vuosi (velkasumma 1600 €/as.)​
</t>
    </r>
    <r>
      <rPr>
        <b/>
        <sz val="11"/>
        <color theme="1"/>
        <rFont val="Calibri"/>
        <family val="2"/>
        <scheme val="minor"/>
      </rPr>
      <t>Laskuttamattoman veden osuus verkostoon pumpatusta vesimäärästä, tavoitetaso 2023: enintään 19 %.</t>
    </r>
  </si>
  <si>
    <r>
      <rPr>
        <b/>
        <sz val="11"/>
        <color theme="1"/>
        <rFont val="Calibri"/>
        <family val="2"/>
        <scheme val="minor"/>
      </rPr>
      <t xml:space="preserve">Laskutetun vesimäärän suhde verkostoon pumpattuun vesimäärään </t>
    </r>
    <r>
      <rPr>
        <sz val="11"/>
        <color theme="1"/>
        <rFont val="Calibri"/>
        <family val="2"/>
        <scheme val="minor"/>
      </rPr>
      <t xml:space="preserve">
2019: 81 % (laskuttamatonta 19 %)
2025: 83 % (laskuttamatonta 17 %)</t>
    </r>
  </si>
  <si>
    <r>
      <rPr>
        <b/>
        <sz val="11"/>
        <color theme="1"/>
        <rFont val="Calibri"/>
        <family val="2"/>
        <scheme val="minor"/>
      </rPr>
      <t>Tasapainoinen talous</t>
    </r>
    <r>
      <rPr>
        <sz val="11"/>
        <color theme="1"/>
        <rFont val="Calibri"/>
        <family val="2"/>
        <scheme val="minor"/>
      </rPr>
      <t xml:space="preserve">
14. Vuotovesien torjuntakehitysseuranta /
20. Merkittävät vuodot /
22. Taloudellinen tehokkuus ja tasapainoinen talous (vähennämme velkaantumista)</t>
    </r>
  </si>
  <si>
    <r>
      <rPr>
        <b/>
        <sz val="11"/>
        <color theme="1"/>
        <rFont val="Calibri"/>
        <family val="2"/>
        <scheme val="minor"/>
      </rPr>
      <t>Työterveys- ja turvallisuus</t>
    </r>
    <r>
      <rPr>
        <sz val="11"/>
        <color theme="1"/>
        <rFont val="Calibri"/>
        <family val="2"/>
        <scheme val="minor"/>
      </rPr>
      <t xml:space="preserve">
19. Työturvallisuuden parantaminen /
23. Työtapaturmat ja niiden kehitys /
27. Työterveys ja -turvallisuus, ml työtapaturmat </t>
    </r>
  </si>
  <si>
    <r>
      <rPr>
        <b/>
        <sz val="11"/>
        <color theme="1"/>
        <rFont val="Calibri"/>
        <family val="2"/>
        <scheme val="minor"/>
      </rPr>
      <t>Toimintamenot eur/as/v.</t>
    </r>
    <r>
      <rPr>
        <sz val="11"/>
        <color theme="1"/>
        <rFont val="Calibri"/>
        <family val="2"/>
        <scheme val="minor"/>
      </rPr>
      <t xml:space="preserve">
(huomioitu rahan arvo ja ilman merkittäviä kertaluonteisia eriä)
2025:145  eur /as.*
2030:135 eur /as.*
(*2021 rahan arvo)
</t>
    </r>
    <r>
      <rPr>
        <b/>
        <sz val="11"/>
        <color theme="1"/>
        <rFont val="Calibri"/>
        <family val="2"/>
        <scheme val="minor"/>
      </rPr>
      <t>Tuottavuuden nousu vuosittain vähintään 1,5 %.</t>
    </r>
  </si>
  <si>
    <r>
      <rPr>
        <b/>
        <sz val="11"/>
        <color theme="1"/>
        <rFont val="Calibri"/>
        <family val="2"/>
        <scheme val="minor"/>
      </rPr>
      <t xml:space="preserve">Tuottavuus
- Vesihuollon toimintamenot/jäsenkaupunkien asukasmäärä
- Jätehuollon toimintamenot/käsitelty jätemäärä
- Hallinnon ja tukitoimintojen toimintamenojen osuus HSY:stä </t>
    </r>
    <r>
      <rPr>
        <sz val="11"/>
        <color theme="1"/>
        <rFont val="Calibri"/>
        <family val="2"/>
        <scheme val="minor"/>
      </rPr>
      <t xml:space="preserve">
2019: 78,0 €/as.; 150 €/t; 13,7 %
2025: 74 €/as (2017 rahassa); 144 €/t (2017 rahassa); 12,9 %</t>
    </r>
  </si>
  <si>
    <r>
      <rPr>
        <b/>
        <sz val="11"/>
        <color theme="1"/>
        <rFont val="Calibri"/>
        <family val="2"/>
        <scheme val="minor"/>
      </rPr>
      <t>Taloudellinen tehokkuus</t>
    </r>
    <r>
      <rPr>
        <sz val="11"/>
        <color theme="1"/>
        <rFont val="Calibri"/>
        <family val="2"/>
        <scheme val="minor"/>
      </rPr>
      <t xml:space="preserve">
22. Taloudellinen tehokkuus ja tasapainoinen talous (vähennämme velkaantumista)</t>
    </r>
  </si>
  <si>
    <r>
      <rPr>
        <b/>
        <sz val="11"/>
        <color theme="1"/>
        <rFont val="Calibri"/>
        <family val="2"/>
        <scheme val="minor"/>
      </rPr>
      <t>Toimintavarmuus-indeksi, asteikolla 1-5</t>
    </r>
    <r>
      <rPr>
        <sz val="11"/>
        <color theme="1"/>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</si>
  <si>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1"/>
        <rFont val="Calibri"/>
        <family val="2"/>
        <scheme val="minor"/>
      </rPr>
      <t>Vakavien häiriötilanteiden määrä, niihin varautuminen ja hallinnan onnistuminen</t>
    </r>
    <r>
      <rPr>
        <sz val="11"/>
        <color theme="1"/>
        <rFont val="Calibri"/>
        <family val="2"/>
        <scheme val="minor"/>
      </rPr>
      <t xml:space="preserve">
2019: Häiriötilanteiden määrittely
2025: Vakavien häiriötilanteiden määrä on vähentynyt 20 %
</t>
    </r>
    <r>
      <rPr>
        <b/>
        <sz val="11"/>
        <color theme="1"/>
        <rFont val="Calibri"/>
        <family val="2"/>
        <scheme val="minor"/>
      </rPr>
      <t>Osuus HSY:n toiminta-alueen vedenkäyttäjistä, jolla vedenjakelu on varmistettu toisistaan riippumattomilla yhteyksillä</t>
    </r>
    <r>
      <rPr>
        <sz val="11"/>
        <color theme="1"/>
        <rFont val="Calibri"/>
        <family val="2"/>
        <scheme val="minor"/>
      </rPr>
      <t xml:space="preserve">
2019: 40 %
2025: 70 % Investointiohjelman mukaisten hankkeiden toteutuminen (?)
</t>
    </r>
    <r>
      <rPr>
        <b/>
        <sz val="11"/>
        <color theme="1"/>
        <rFont val="Calibri"/>
        <family val="2"/>
        <scheme val="minor"/>
      </rPr>
      <t>Riskikartan riskiluvuista laskettava indeksi</t>
    </r>
    <r>
      <rPr>
        <sz val="11"/>
        <color theme="1"/>
        <rFont val="Calibri"/>
        <family val="2"/>
        <scheme val="minor"/>
      </rPr>
      <t xml:space="preserve">
2019: Riskilukuindeksin määrittely
2025: Riskilukuindeksi pienenee</t>
    </r>
  </si>
  <si>
    <r>
      <rPr>
        <b/>
        <sz val="11"/>
        <color theme="1"/>
        <rFont val="Calibri"/>
        <family val="2"/>
        <scheme val="minor"/>
      </rPr>
      <t>Toimintavarmuus, kyberturvallisuus</t>
    </r>
    <r>
      <rPr>
        <sz val="11"/>
        <color theme="1"/>
        <rFont val="Calibri"/>
        <family val="2"/>
        <scheme val="minor"/>
      </rPr>
      <t xml:space="preserve">
10. Kyberuhkan torjunta ja siihen varautuminen /
13. Toimintavarmuus, turvallisuus</t>
    </r>
  </si>
  <si>
    <r>
      <rPr>
        <b/>
        <sz val="11"/>
        <color theme="1"/>
        <rFont val="Calibri"/>
        <family val="2"/>
        <scheme val="minor"/>
      </rPr>
      <t>Tasa-arvo</t>
    </r>
    <r>
      <rPr>
        <sz val="11"/>
        <color theme="1"/>
        <rFont val="Calibri"/>
        <family val="2"/>
        <scheme val="minor"/>
      </rPr>
      <t xml:space="preserve">
3. Palkkatasa-arvon toteutuminen: samasta työstä sama palkka sukupuolesta riippumatta /
12. Henkilöstö ja johto sekä henkilöstön vaihtuvuus, palkat ja vanhempainvapaan käyttö jaoteltuna sukupuolen ja iän mukaan</t>
    </r>
  </si>
  <si>
    <r>
      <rPr>
        <b/>
        <sz val="11"/>
        <color theme="1"/>
        <rFont val="Calibri"/>
        <family val="2"/>
        <scheme val="minor"/>
      </rPr>
      <t>Harmaan talouden torjunta</t>
    </r>
    <r>
      <rPr>
        <sz val="11"/>
        <color theme="1"/>
        <rFont val="Calibri"/>
        <family val="2"/>
        <scheme val="minor"/>
      </rPr>
      <t xml:space="preserve"> esim. tilaajavastuuseurannan 
kautta</t>
    </r>
  </si>
  <si>
    <r>
      <rPr>
        <b/>
        <sz val="11"/>
        <color theme="1"/>
        <rFont val="Calibri"/>
        <family val="2"/>
        <scheme val="minor"/>
      </rPr>
      <t>Ilmastonmuutokseen liittyvät riskit ja sopeutuminen</t>
    </r>
    <r>
      <rPr>
        <sz val="11"/>
        <color theme="1"/>
        <rFont val="Calibri"/>
        <family val="2"/>
        <scheme val="minor"/>
      </rPr>
      <t xml:space="preserve"> HSY:ssa, mm. hulevesien hallinta</t>
    </r>
  </si>
  <si>
    <r>
      <rPr>
        <b/>
        <sz val="11"/>
        <color theme="1"/>
        <rFont val="Calibri"/>
        <family val="2"/>
        <scheme val="minor"/>
      </rPr>
      <t>HSY:n vapaaehtoiset sitoumukset</t>
    </r>
    <r>
      <rPr>
        <sz val="11"/>
        <color theme="1"/>
        <rFont val="Calibri"/>
        <family val="2"/>
        <scheme val="minor"/>
      </rPr>
      <t xml:space="preserve">
17. Ympäristösitoumuksien toteutuminen /
32. Green Deal toteumia esim CO2-päästöjen vähenemä /
41. Vapaaehtoiset sitoumukset, joita HSY on tehnyt /
44. HSY:n tukeman ilmastorahaston hankkeet 
(EKOenergiamaksun kautta)- mihin kohdistuneet, mitä vaikutuksia niillä haetaan?</t>
    </r>
  </si>
  <si>
    <r>
      <rPr>
        <b/>
        <sz val="11"/>
        <color theme="1"/>
        <rFont val="Calibri"/>
        <family val="2"/>
        <scheme val="minor"/>
      </rPr>
      <t xml:space="preserve">Sähköisten asiakaskontaktien osuus kaikista asiakaskontakteista, %
</t>
    </r>
    <r>
      <rPr>
        <sz val="11"/>
        <color theme="1"/>
        <rFont val="Calibri"/>
        <family val="2"/>
        <scheme val="minor"/>
      </rPr>
      <t xml:space="preserve">2025: 75 %
2030: 80 %
</t>
    </r>
    <r>
      <rPr>
        <b/>
        <sz val="11"/>
        <color theme="1"/>
        <rFont val="Calibri"/>
        <family val="2"/>
        <scheme val="minor"/>
      </rPr>
      <t>Asiakasryhmä- ja toimintokohtainen asiakastyytyväisyys vuosittain</t>
    </r>
  </si>
  <si>
    <r>
      <rPr>
        <b/>
        <sz val="11"/>
        <color theme="1"/>
        <rFont val="Calibri"/>
        <family val="2"/>
        <scheme val="minor"/>
      </rPr>
      <t>Digitaalisten palvelujen ja asiakasviestinnän laatu 
ja käyttöaste kaikissa kanavissa (laatu = käytettävissä 24/7 ja saavutettavissa saavutettavuusdirektiivin mukaisesti)</t>
    </r>
    <r>
      <rPr>
        <sz val="11"/>
        <color theme="1"/>
        <rFont val="Calibri"/>
        <family val="2"/>
        <scheme val="minor"/>
      </rPr>
      <t xml:space="preserve">
2019: Selvityksen perusteella tehdään etenemissuunnitelma, jota lähdetään toteuttamaan. Jätehuollon operatiivisten tietojärjestelmien uusiminen v. 2018 laaditun toimintasuunnitelman mukaisesti. Sisäiset prosessit ja pelisäännöt asiakaspalvelulle sosiaalisessa mediassa luotu ja käytössä.
2025: Alle 4 % vesimittari-ilmoituksista ei digitaalisesti (muutoin kuin etäluennan tai suoraan laskutusjärjestelmään linkitetyn asiakasportaalin kautta). Alle 5 % jätepalvelutilauksista ei-digitaalisesti. Digitaalisten palvelujen käyttö ja asiakkaan siirtyminen eri viestintäkanavissa on helppoa ja nopeaa.
</t>
    </r>
    <r>
      <rPr>
        <b/>
        <sz val="11"/>
        <color theme="1"/>
        <rFont val="Calibri"/>
        <family val="2"/>
        <scheme val="minor"/>
      </rPr>
      <t>Asiakastyytyväisyys</t>
    </r>
    <r>
      <rPr>
        <sz val="11"/>
        <color theme="1"/>
        <rFont val="Calibri"/>
        <family val="2"/>
        <scheme val="minor"/>
      </rPr>
      <t xml:space="preserve">
2019: Asiakastyytyväisyyden ja asiakaskohtaamisen mittaamisen uusi malli on otettu käyttöön.
2025: Asiakastyytyväisyys paranee.</t>
    </r>
  </si>
  <si>
    <r>
      <rPr>
        <b/>
        <sz val="11"/>
        <color theme="1"/>
        <rFont val="Calibri"/>
        <family val="2"/>
        <scheme val="minor"/>
      </rPr>
      <t>Sujuvat palvelut</t>
    </r>
    <r>
      <rPr>
        <sz val="11"/>
        <color theme="1"/>
        <rFont val="Calibri"/>
        <family val="2"/>
        <scheme val="minor"/>
      </rPr>
      <t xml:space="preserve">
28. Prosessien sujuvoittaminen ja sähköisten palvelujen kehittäminen /
30. Sujuvat palvelut /
34. Asiakaspalvelun avainluvut eli kuinka hyvin palvelemme asiakkaitamme /
39. Asiakastyytyväisyys meillä on ruuhkatilanteista 
huolimatta säilynyt hyvänä</t>
    </r>
  </si>
  <si>
    <r>
      <rPr>
        <b/>
        <sz val="11"/>
        <color theme="1"/>
        <rFont val="Calibri"/>
        <family val="2"/>
        <scheme val="minor"/>
      </rPr>
      <t>Asiakaskontaktien vasteaika</t>
    </r>
    <r>
      <rPr>
        <sz val="11"/>
        <color theme="1"/>
        <rFont val="Calibri"/>
        <family val="2"/>
        <scheme val="minor"/>
      </rPr>
      <t xml:space="preserve">
2019: enintään 5 arkipäivää.
2025: Asiakaskontaktien vasteajat eri kanavien odotusarvoja vastaaviksi.
</t>
    </r>
    <r>
      <rPr>
        <b/>
        <sz val="11"/>
        <color theme="1"/>
        <rFont val="Calibri"/>
        <family val="2"/>
        <scheme val="minor"/>
      </rPr>
      <t>Reklamaatioiden vasteaika</t>
    </r>
    <r>
      <rPr>
        <sz val="11"/>
        <color theme="1"/>
        <rFont val="Calibri"/>
        <family val="2"/>
        <scheme val="minor"/>
      </rPr>
      <t xml:space="preserve">
2019: enintään 15 arkipäivää
2025: enintään 10 arkipäivää
</t>
    </r>
    <r>
      <rPr>
        <b/>
        <sz val="11"/>
        <color theme="1"/>
        <rFont val="Calibri"/>
        <family val="2"/>
        <scheme val="minor"/>
      </rPr>
      <t>Palvelujen vasteajat ja oikea-aikaisuus</t>
    </r>
    <r>
      <rPr>
        <sz val="11"/>
        <color theme="1"/>
        <rFont val="Calibri"/>
        <family val="2"/>
        <scheme val="minor"/>
      </rPr>
      <t xml:space="preserve">
2019: Liitoskohtalausunnoista tilataan 10 % sähköisesti asiakasportaalin kautta ilman puhelin- tai sähköpostikeskustelua esim. hallinnanjakosopimuksiin liittyen. Jäteastioiden tyhjennysten valituspromille 0,15 (3 vuoden keskiarvo).
2025: Liittymisen palveluiden vasteaika keskimäärin 5 viikkoa. Tavoitetaso liitoskohtalausunnolle ja liitostyölle kiinteistötyypeittäin. Jäteastioiden tyhjennysten valituspromille 0,12 (3 vuoden keskiarvo).</t>
    </r>
  </si>
  <si>
    <r>
      <rPr>
        <b/>
        <sz val="11"/>
        <color theme="1"/>
        <rFont val="Calibri"/>
        <family val="2"/>
        <scheme val="minor"/>
      </rPr>
      <t xml:space="preserve">Tiedolla johtaminen
Avoimen datan mahdollisuuksien kartoittaminen
</t>
    </r>
    <r>
      <rPr>
        <sz val="11"/>
        <color theme="1"/>
        <rFont val="Calibri"/>
        <family val="2"/>
        <scheme val="minor"/>
      </rPr>
      <t xml:space="preserve">Ei mittareita.
</t>
    </r>
  </si>
  <si>
    <r>
      <rPr>
        <b/>
        <sz val="11"/>
        <color theme="1"/>
        <rFont val="Calibri"/>
        <family val="2"/>
        <scheme val="minor"/>
      </rPr>
      <t>Omavaraisuusaste</t>
    </r>
    <r>
      <rPr>
        <sz val="11"/>
        <color theme="1"/>
        <rFont val="Calibri"/>
        <family val="2"/>
        <scheme val="minor"/>
      </rPr>
      <t xml:space="preserve">
2019: Vesihuolto 26 %; Jätehuolto 32 %.
2025: Vesihuolto 29 %; Jätehuolto 38 %.
</t>
    </r>
    <r>
      <rPr>
        <b/>
        <sz val="11"/>
        <color theme="1"/>
        <rFont val="Calibri"/>
        <family val="2"/>
        <scheme val="minor"/>
      </rPr>
      <t xml:space="preserve">Saneerausvelan määrä, laadullisen ja määrällisen tarkastelun yhdistelmä (vuotavuus, vaikuttavuus, kunto)
</t>
    </r>
    <r>
      <rPr>
        <sz val="11"/>
        <color theme="1"/>
        <rFont val="Calibri"/>
        <family val="2"/>
        <scheme val="minor"/>
      </rPr>
      <t xml:space="preserve">2019: Velka ei kasva.
2025: Saneerausvelka pienenee.
</t>
    </r>
    <r>
      <rPr>
        <b/>
        <sz val="11"/>
        <color theme="1"/>
        <rFont val="Calibri"/>
        <family val="2"/>
        <scheme val="minor"/>
      </rPr>
      <t xml:space="preserve">Hankintojen
- Tehokkuus: hankintakorin yksikköhinta eli painotettu indeksi 
- Elinkaaren aikainen kestävyys: käyttö- ja kunnossapitokustannukset sekä energiatehokkuus koko elinkaaren aikana 
</t>
    </r>
    <r>
      <rPr>
        <sz val="11"/>
        <color theme="1"/>
        <rFont val="Calibri"/>
        <family val="2"/>
        <scheme val="minor"/>
      </rPr>
      <t>2019: Indeksi laskee reaalisesti 0,5 % vuodesta 2017; Mittari määritellään.
2025: Hankintakorin kustannustaso laskee 6 % v. 2017 tasosta reaalisesti; Elinkaaren aikainen kestävyys määriteltävän mittarin mukaisesti.</t>
    </r>
  </si>
  <si>
    <r>
      <rPr>
        <b/>
        <sz val="11"/>
        <color theme="1"/>
        <rFont val="Calibri"/>
        <family val="2"/>
        <scheme val="minor"/>
      </rPr>
      <t>Osaamisen, muutoskyvykkyyden ja yhteistyön indeksi:
Henkilöstökyselyn neljän kysymyksen keskiarvo</t>
    </r>
    <r>
      <rPr>
        <sz val="11"/>
        <color theme="1"/>
        <rFont val="Calibri"/>
        <family val="2"/>
        <scheme val="minor"/>
      </rPr>
      <t xml:space="preserve">
1. HSY:llä panostamme henkilöstön kehittymiseen riittävästi.
2. HSY on kehittyvä ja uudistuva organisaatio.
3. Henkilöstöä kuunnellaan riittävästi toiminnan kehittämisessä.
4. Yhteistyö eri yksiköiden välillä on sujuvaa. 
2021: 3,25
2025: 3,5
2030: 4,0</t>
    </r>
  </si>
  <si>
    <t>Strateginen mittari 2030:</t>
  </si>
  <si>
    <t xml:space="preserve">304-2 Significant impacts of activities, products and services on biodiversity
304-3 Habitats protected or restored
</t>
  </si>
  <si>
    <t>Työntekijäkokemukseen sisältyy myös esim. oikeudenmukaisuus, tasa-arvo, palkkatasa-arvo, yhdenvertaisuus (joka sisältää myös muun kuin nais-mies-näkökulman, esim. pride, uskonnot). Tasa-arvo ja yhdenvertaisuussuunnitelma työn alla.
Työn merkityksellisyys ja tavoitteellisuus myös sosiaalisesti merkittäviä.</t>
  </si>
  <si>
    <t>Fyysinen ja psykologinen turvallisuus (johon sisältyy esim. kiusaaminen ym.)
Työtapaturmat myös ajankohtaiset.</t>
  </si>
  <si>
    <r>
      <rPr>
        <b/>
        <sz val="11"/>
        <color theme="1"/>
        <rFont val="Calibri"/>
        <family val="2"/>
        <scheme val="minor"/>
      </rPr>
      <t>Maailmantilanteen huomioiminen ja varautuminen</t>
    </r>
    <r>
      <rPr>
        <sz val="11"/>
        <color theme="1"/>
        <rFont val="Calibri"/>
        <family val="2"/>
        <scheme val="minor"/>
      </rPr>
      <t xml:space="preserve">
45. Venäjä-pakotteiden seuranta /
sähköpulan ehkäiseminen ja varautuminen /
Maailmantilanteeseen reagoiminen ja varautumissuunnittelu, sähköpulaan varautuminen omaa sähkönkäyttöä sopeuttamalla​ (tätä tehty paljon, varausumissuunnitelma vesihuollossa, sähköpulaan varauduttu, sopeutettu, pengottu hankintoja) /
Varautuminen yms.​ hankinnoissa /
Venäjän hyökkäyksen ja pakotteiden vaikutus HSY:n toimintaan – onko vaikutusta ja miten siihen vastattu</t>
    </r>
  </si>
  <si>
    <t>Tämä tärkeä</t>
  </si>
  <si>
    <r>
      <rPr>
        <b/>
        <sz val="11"/>
        <color theme="1"/>
        <rFont val="Calibri"/>
        <family val="2"/>
        <scheme val="minor"/>
      </rPr>
      <t xml:space="preserve">Osaamisen kehittäminen
Työtä uudella tyylillä -kokonaisuus
Sisäinen asiakkuus
</t>
    </r>
    <r>
      <rPr>
        <sz val="11"/>
        <color theme="1"/>
        <rFont val="Calibri"/>
        <family val="2"/>
        <scheme val="minor"/>
      </rPr>
      <t>Ei mittareita.</t>
    </r>
  </si>
  <si>
    <t>Olennaisuusanalyysi: äänestys- ja työpajatulokset</t>
  </si>
  <si>
    <t>Äänestystulos - korkein</t>
  </si>
  <si>
    <t>Äänestystulos - keskiarvo</t>
  </si>
  <si>
    <t>Äänestyksessä ja työpajoissa nousseet aiheet ja niiden sijoittuminen olennaisuusäänestyksessä</t>
  </si>
  <si>
    <t>HSY:n asiakaspalvelu</t>
  </si>
  <si>
    <t>Ei</t>
  </si>
  <si>
    <t>HSY:n organisaatio</t>
  </si>
  <si>
    <t>HSY:n päätöksenteko</t>
  </si>
  <si>
    <t>HSY</t>
  </si>
  <si>
    <t>HSY:n materiaali- ja ravinnevirrat</t>
  </si>
  <si>
    <t>Henkilöstökertomus 2022</t>
  </si>
  <si>
    <t>Kpl 7.1</t>
  </si>
  <si>
    <t xml:space="preserve">Kpl 7.1 </t>
  </si>
  <si>
    <t>Kpleet 1.2 ja 7.1</t>
  </si>
  <si>
    <t>HSY:n palkkiosääntö</t>
  </si>
  <si>
    <t>Puuttuu: johtajien palkat (senior executives) ja miten palkan suuruus liittyy vastuullisuuden toteuttamiseen (meillä strategian)</t>
  </si>
  <si>
    <t>Information unavailable/incomplete</t>
  </si>
  <si>
    <t xml:space="preserve">Ei ole laskettu.
</t>
  </si>
  <si>
    <t>HSY:n strategia</t>
  </si>
  <si>
    <t>Kpl 1.2</t>
  </si>
  <si>
    <t>Tärkeimmät: Suomen Kiertovoima ry (KIVO), Vesilaitosyhdistys (VVY)</t>
  </si>
  <si>
    <t>Tasa-arvo- ja yhdenvertaisuussuunnitelma 2021–2022</t>
  </si>
  <si>
    <t>Kpleet 1.2 ja 7.1, tämän liitteen Olennaisuusanalyysi-välilehti</t>
  </si>
  <si>
    <t>Tämän liitteen Olennaisuusanalyysi-välilehti</t>
  </si>
  <si>
    <t>Vertaa vuonna 2021 raportoituihin aiheisiin</t>
  </si>
  <si>
    <t>Vastuullisuusraportti 2022</t>
  </si>
  <si>
    <t xml:space="preserve">Punainen: äänestetty sijalle 1 - 10 ja vähintään kaksi ryhmää nostanut kymmenen joukkoon, raportoitiin
</t>
  </si>
  <si>
    <t>Oranssi: äänestetty sijalle 1 - 10 tai vähintään kaksi ryhmää nostanut kymmenen joukkoon, raportoitiin</t>
  </si>
  <si>
    <t>Sininen: äänestetty sijalle 11 - 20 ja vähintään yksi ryhmä nostanut kymmenen joukkoon, raportoitiin vaihtelevasti</t>
  </si>
  <si>
    <t>Statement of use</t>
  </si>
  <si>
    <t>Pääkonttori: Helsinki; toiminta-alue: Suomi</t>
  </si>
  <si>
    <t>Breakdown by region; 
Nymber of non guaranteed hours/full-time ja part-time employees</t>
  </si>
  <si>
    <t>Ei relevantti: Breakdown by region
Puuttuu tiedot: number of non guaranteed hours/full-time ja part-time employees</t>
  </si>
  <si>
    <t>HSY:n hallintosääntö</t>
  </si>
  <si>
    <t>Yhtymäkokouksen esityslistat ja pöytäkirjat</t>
  </si>
  <si>
    <t>2-21</t>
  </si>
  <si>
    <t>Kpleet 1.1 ja 1.2 ja koko vastuullisuusraportti 2022</t>
  </si>
  <si>
    <t>Asiakaskyselyt</t>
  </si>
  <si>
    <t xml:space="preserve">Määrittelemme sidosryhmiksemme kaikki ne yksilöt, ryhmät, organisaatiot tai instituutiot, joihin HSY:n toiminta vaikuttaa tai jotka omalla toiminnallaan vaikuttavat (positiivisesti tai negatiivisesti) HSY:n toimintaan. Merkittävimpien sidosryhmien osalta olemme määritelleet sidosryhmän roolin ja yhteistyötahon HSY:ssä. Saamme tärkeimmiltä sidosryhmiltämme palautetta asiakaskyselyjen, kuluttajakäyttäytymiskyselyjen ja henkilöstökyselyjen kautta.
Sidosryhmien osallistuminen strategiamme ja tämän raportin sisällön määrittelyyn on kuvattu luvuissa 1.2 ja 7.2. </t>
  </si>
  <si>
    <t>Eettisten periaatteidemme mukaan emme hyväksy korruptiota tai lahjontaa missään muodossa emmekä vaadi, tarjoa tai ota vastaan epäasiallista lahjaa tai vieraanvaraisuutta. Eettiset periaatteemme velvoittavat jokaista HSY:läistä, ja niitä koskeva koulutus kuuluu perehdytysohjelmaamme.</t>
  </si>
  <si>
    <t>Tilinpäätös 2021</t>
  </si>
  <si>
    <t>HSY:n materiaali- ja ravinnetaseet</t>
  </si>
  <si>
    <t>Kpleet 2.1 ja 2.2</t>
  </si>
  <si>
    <t xml:space="preserve">Ei ole laskettu
</t>
  </si>
  <si>
    <t>Fuel consumption (renewable/non-renewable)</t>
  </si>
  <si>
    <t>302-2</t>
  </si>
  <si>
    <t>Ei ole laskettu</t>
  </si>
  <si>
    <t>302-3</t>
  </si>
  <si>
    <t>302-5</t>
  </si>
  <si>
    <t>Kpleet 1.2, 2.4, 2.5 ja 7.3</t>
  </si>
  <si>
    <t>Jätevedenpuhdistus pääkapunkiseudulla 2022 -raportti</t>
  </si>
  <si>
    <t>Kpl 2.4</t>
  </si>
  <si>
    <t>Kpl 2.5</t>
  </si>
  <si>
    <t>kpleet 2.1 ja 7.3</t>
  </si>
  <si>
    <t>305-3</t>
  </si>
  <si>
    <t>305-4</t>
  </si>
  <si>
    <t>Kpl 2.1</t>
  </si>
  <si>
    <r>
      <t xml:space="preserve">301-1 Materials used by weight or volume (materiaalitase ja trakennukset)
301-2 Recycled input materials used (tuotteissa käytetyn kierrätetyn materiaalin määrä)
</t>
    </r>
    <r>
      <rPr>
        <u/>
        <sz val="11"/>
        <color theme="1"/>
        <rFont val="Calibri"/>
        <family val="2"/>
        <scheme val="minor"/>
      </rPr>
      <t>306: älä sisällytä jätevettä, jos laki ei vaadi</t>
    </r>
    <r>
      <rPr>
        <sz val="11"/>
        <color theme="1"/>
        <rFont val="Calibri"/>
        <family val="2"/>
        <scheme val="minor"/>
      </rPr>
      <t xml:space="preserve">
306-1 Waste generation and significant waste-related impacts
306-2 Management of significant waste-related impacts
306-3 Waste generated
306-4 Waste diverted from disposal
306-5 Waste directed to disposal</t>
    </r>
  </si>
  <si>
    <t>Kpleet 2.3 ja 7.3</t>
  </si>
  <si>
    <t>Kpleet 1.2, 2.3 ja 7.3</t>
  </si>
  <si>
    <t>401-1 New employee hires and employee
turnover
401-2 Benefits provided to full-time
employees that are not provided to temporary or part-time employees
401-3 Parental leave
405-1 Diversity of governance bodies and employees
405-2 Ratio of basic salary and remuneration of women to men</t>
  </si>
  <si>
    <t xml:space="preserve">Raporointijakso: 2022, sama kuin taloudellisessa raportoinnissa; julkaisupäivä: 30.6.2023,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</si>
</sst>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
      <u/>
      <sz val="11"/>
      <color theme="1"/>
      <name val="Calibri"/>
      <family val="2"/>
      <scheme val="minor"/>
    </font>
    <font>
      <b/>
      <sz val="22"/>
      <color theme="1"/>
      <name val="Calibri"/>
      <family val="2"/>
      <scheme val="minor"/>
    </font>
    <font>
      <sz val="8"/>
      <name val="Calibri"/>
      <family val="2"/>
      <scheme val="minor"/>
    </font>
    <font>
      <u/>
      <sz val="22"/>
      <color theme="8" tint="-0.249977111117893"/>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5" fillId="0" borderId="0" applyNumberFormat="0" applyFill="0" applyBorder="0" applyAlignment="0" applyProtection="0"/>
  </cellStyleXfs>
  <cellXfs count="141">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Border="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10" fillId="2" borderId="0" xfId="0" applyFont="1" applyFill="1" applyBorder="1" applyAlignment="1">
      <alignment wrapText="1"/>
    </xf>
    <xf numFmtId="0" fontId="0" fillId="3" borderId="0" xfId="0" applyFill="1"/>
    <xf numFmtId="0" fontId="0" fillId="3" borderId="0" xfId="0" applyFill="1" applyBorder="1"/>
    <xf numFmtId="0" fontId="10" fillId="6" borderId="1"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3" fillId="2" borderId="0" xfId="0" applyFont="1" applyFill="1" applyAlignment="1"/>
    <xf numFmtId="0" fontId="16" fillId="2" borderId="0" xfId="0" applyFont="1" applyFill="1"/>
    <xf numFmtId="0" fontId="11" fillId="0" borderId="12"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15" xfId="0" applyFont="1" applyBorder="1" applyAlignment="1">
      <alignment vertical="top" wrapText="1"/>
    </xf>
    <xf numFmtId="0" fontId="5" fillId="0" borderId="1"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xf>
    <xf numFmtId="0" fontId="5" fillId="0" borderId="1" xfId="0" applyFont="1" applyFill="1" applyBorder="1" applyAlignment="1">
      <alignment vertical="top"/>
    </xf>
    <xf numFmtId="0" fontId="18" fillId="3" borderId="0" xfId="0" applyFont="1" applyFill="1" applyAlignment="1">
      <alignment wrapText="1"/>
    </xf>
    <xf numFmtId="0" fontId="22" fillId="3" borderId="0" xfId="0" applyFont="1" applyFill="1" applyAlignment="1">
      <alignment wrapText="1"/>
    </xf>
    <xf numFmtId="0" fontId="17" fillId="3" borderId="0" xfId="0" applyFont="1" applyFill="1" applyAlignment="1">
      <alignment vertical="center"/>
    </xf>
    <xf numFmtId="0" fontId="17" fillId="3" borderId="0" xfId="0" applyFont="1" applyFill="1"/>
    <xf numFmtId="0" fontId="23" fillId="3" borderId="0" xfId="1" applyFont="1" applyFill="1" applyAlignment="1"/>
    <xf numFmtId="0" fontId="23" fillId="3" borderId="0" xfId="1" applyFont="1" applyFill="1"/>
    <xf numFmtId="0" fontId="15" fillId="0" borderId="1" xfId="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 fillId="10" borderId="1" xfId="0" applyFont="1" applyFill="1" applyBorder="1" applyAlignment="1">
      <alignmen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12" borderId="1" xfId="0" applyFill="1" applyBorder="1" applyAlignment="1">
      <alignment vertical="top" wrapText="1"/>
    </xf>
    <xf numFmtId="0" fontId="15" fillId="0" borderId="15" xfId="1" applyBorder="1" applyAlignment="1">
      <alignment vertical="top" wrapText="1"/>
    </xf>
    <xf numFmtId="0" fontId="5" fillId="0" borderId="12" xfId="0" applyFont="1" applyFill="1" applyBorder="1" applyAlignment="1">
      <alignment vertical="top"/>
    </xf>
    <xf numFmtId="0" fontId="0" fillId="13" borderId="1" xfId="0" applyFill="1" applyBorder="1" applyAlignment="1">
      <alignment vertical="top" wrapText="1"/>
    </xf>
    <xf numFmtId="0" fontId="0" fillId="0" borderId="1" xfId="0" applyFill="1" applyBorder="1" applyAlignment="1">
      <alignment vertical="top" wrapText="1"/>
    </xf>
    <xf numFmtId="0" fontId="0" fillId="0" borderId="1" xfId="0" applyBorder="1" applyAlignment="1">
      <alignment horizontal="left" vertical="top" wrapText="1"/>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5" fillId="0" borderId="12" xfId="0" applyFont="1" applyBorder="1" applyAlignment="1">
      <alignment vertical="top" wrapText="1"/>
    </xf>
    <xf numFmtId="0" fontId="16" fillId="0" borderId="1" xfId="0" applyFont="1" applyBorder="1" applyAlignment="1">
      <alignment vertical="top" wrapText="1"/>
    </xf>
    <xf numFmtId="49" fontId="16" fillId="0" borderId="15" xfId="0" applyNumberFormat="1" applyFont="1" applyBorder="1" applyAlignment="1">
      <alignment vertical="top" wrapText="1"/>
    </xf>
    <xf numFmtId="0" fontId="16" fillId="0" borderId="1" xfId="0" applyFont="1" applyBorder="1" applyAlignment="1">
      <alignment vertical="top"/>
    </xf>
    <xf numFmtId="0" fontId="5" fillId="0" borderId="13" xfId="0" applyFont="1" applyBorder="1" applyAlignment="1">
      <alignment vertical="top" wrapText="1"/>
    </xf>
    <xf numFmtId="0" fontId="5" fillId="0" borderId="1" xfId="0" applyFont="1" applyFill="1" applyBorder="1" applyAlignment="1">
      <alignment vertical="top" wrapText="1"/>
    </xf>
    <xf numFmtId="0" fontId="15" fillId="0" borderId="1" xfId="1" applyBorder="1" applyAlignment="1">
      <alignment vertical="top"/>
    </xf>
    <xf numFmtId="0" fontId="21" fillId="4" borderId="0" xfId="0" applyFont="1" applyFill="1" applyBorder="1" applyAlignment="1">
      <alignment horizontal="left" wrapText="1"/>
    </xf>
    <xf numFmtId="0" fontId="17" fillId="3" borderId="0" xfId="0" applyFont="1" applyFill="1" applyAlignment="1">
      <alignment horizontal="left" vertical="top" wrapText="1"/>
    </xf>
    <xf numFmtId="0" fontId="20" fillId="4" borderId="0" xfId="0" applyFont="1" applyFill="1" applyAlignment="1">
      <alignment horizontal="left" vertical="top" wrapText="1"/>
    </xf>
    <xf numFmtId="0" fontId="19" fillId="3" borderId="0" xfId="0" applyFont="1" applyFill="1" applyAlignment="1">
      <alignment horizontal="left" vertical="top" wrapText="1"/>
    </xf>
    <xf numFmtId="0" fontId="20" fillId="4" borderId="0" xfId="0" applyFont="1" applyFill="1" applyAlignment="1">
      <alignment horizontal="left"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4" fillId="7" borderId="2" xfId="0" applyFont="1" applyFill="1" applyBorder="1" applyAlignment="1">
      <alignment horizontal="center" vertical="center" wrapText="1"/>
    </xf>
    <xf numFmtId="0" fontId="14" fillId="7" borderId="0"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1" xfId="0" applyFont="1" applyFill="1" applyBorder="1" applyAlignment="1">
      <alignment horizontal="center" vertical="center"/>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Border="1" applyAlignment="1">
      <alignment horizontal="center" wrapText="1"/>
    </xf>
    <xf numFmtId="0" fontId="3" fillId="7" borderId="3" xfId="0" applyFont="1" applyFill="1" applyBorder="1" applyAlignment="1">
      <alignment horizontal="center" wrapText="1"/>
    </xf>
    <xf numFmtId="0" fontId="3" fillId="0" borderId="15"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11" fillId="0" borderId="15" xfId="0" applyFont="1" applyBorder="1" applyAlignment="1">
      <alignment vertical="top" wrapText="1"/>
    </xf>
    <xf numFmtId="0" fontId="11" fillId="0" borderId="12" xfId="0" applyFont="1" applyBorder="1" applyAlignment="1">
      <alignment vertical="top"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applyAlignment="1"/>
    <xf numFmtId="0" fontId="5" fillId="0" borderId="14" xfId="0" applyFont="1" applyBorder="1" applyAlignment="1"/>
    <xf numFmtId="0" fontId="5" fillId="0" borderId="10" xfId="0" applyFont="1" applyBorder="1" applyAlignment="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applyAlignment="1"/>
    <xf numFmtId="0" fontId="4" fillId="4" borderId="10" xfId="0" applyFont="1" applyFill="1" applyBorder="1" applyAlignment="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10" fillId="6" borderId="1"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6" borderId="15" xfId="0" applyFont="1" applyFill="1" applyBorder="1" applyAlignment="1">
      <alignment vertical="center" wrapText="1"/>
    </xf>
    <xf numFmtId="0" fontId="10" fillId="6" borderId="12" xfId="0" applyFont="1" applyFill="1" applyBorder="1" applyAlignment="1">
      <alignment vertical="center" wrapText="1"/>
    </xf>
    <xf numFmtId="0" fontId="10" fillId="8" borderId="1" xfId="0" applyFont="1" applyFill="1" applyBorder="1" applyAlignment="1">
      <alignment horizontal="left" vertical="center" wrapText="1"/>
    </xf>
    <xf numFmtId="0" fontId="11" fillId="0" borderId="13" xfId="0" applyFont="1" applyBorder="1" applyAlignment="1">
      <alignment vertical="top" wrapText="1"/>
    </xf>
    <xf numFmtId="0" fontId="27" fillId="9" borderId="5"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8" xfId="0" applyFont="1" applyFill="1" applyBorder="1" applyAlignment="1">
      <alignment horizontal="left" vertical="center" wrapText="1"/>
    </xf>
    <xf numFmtId="0" fontId="27" fillId="9" borderId="11" xfId="0" applyFont="1" applyFill="1" applyBorder="1" applyAlignment="1">
      <alignment horizontal="left" vertical="center" wrapText="1"/>
    </xf>
    <xf numFmtId="0" fontId="29" fillId="0" borderId="5" xfId="1" applyFont="1" applyBorder="1" applyAlignment="1">
      <alignment horizontal="left" vertical="center" wrapText="1"/>
    </xf>
    <xf numFmtId="0" fontId="29" fillId="0" borderId="7" xfId="1" applyFont="1" applyBorder="1" applyAlignment="1">
      <alignment horizontal="left" vertical="center" wrapText="1"/>
    </xf>
    <xf numFmtId="0" fontId="29" fillId="0" borderId="6" xfId="1" applyFont="1" applyBorder="1" applyAlignment="1">
      <alignment horizontal="left" vertical="center" wrapText="1"/>
    </xf>
    <xf numFmtId="0" fontId="29" fillId="0" borderId="2" xfId="1" applyFont="1" applyBorder="1" applyAlignment="1">
      <alignment horizontal="left" vertical="center" wrapText="1"/>
    </xf>
    <xf numFmtId="0" fontId="29" fillId="0" borderId="0" xfId="1" applyFont="1" applyBorder="1" applyAlignment="1">
      <alignment horizontal="left" vertical="center" wrapText="1"/>
    </xf>
    <xf numFmtId="0" fontId="29" fillId="0" borderId="3" xfId="1" applyFont="1" applyBorder="1" applyAlignment="1">
      <alignment horizontal="left" vertical="center" wrapText="1"/>
    </xf>
    <xf numFmtId="0" fontId="29" fillId="0" borderId="8" xfId="1" applyFont="1" applyBorder="1" applyAlignment="1">
      <alignment horizontal="left" vertical="center" wrapText="1"/>
    </xf>
    <xf numFmtId="0" fontId="29" fillId="0" borderId="4" xfId="1" applyFont="1" applyBorder="1" applyAlignment="1">
      <alignment horizontal="left" vertical="center" wrapText="1"/>
    </xf>
    <xf numFmtId="0" fontId="29" fillId="0" borderId="11" xfId="1" applyFont="1" applyBorder="1" applyAlignment="1">
      <alignment horizontal="left" vertical="center" wrapText="1"/>
    </xf>
    <xf numFmtId="2" fontId="0" fillId="0" borderId="1" xfId="0" applyNumberFormat="1" applyBorder="1" applyAlignment="1">
      <alignment horizontal="center" vertical="top" wrapText="1"/>
    </xf>
  </cellXfs>
  <cellStyles count="2">
    <cellStyle name="Hyperlinkki" xfId="1" builtinId="8"/>
    <cellStyle name="Normaali" xfId="0" builtinId="0"/>
  </cellStyles>
  <dxfs count="0"/>
  <tableStyles count="0" defaultTableStyle="TableStyleMedium9" defaultPivotStyle="PivotStyleLight16"/>
  <colors>
    <mruColors>
      <color rgb="FF23559F"/>
      <color rgb="FFEDEDED"/>
      <color rgb="FF9DB3D3"/>
      <color rgb="FFE3E4E5"/>
      <color rgb="FFD9E2EE"/>
      <color rgb="FF4F74AE"/>
      <color rgb="FF004075"/>
      <color rgb="FFB4C6E7"/>
      <color rgb="FF0070C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hsy.fi/globalassets/hsy/tiedostot/palkkiosaanto_yhtymakokouksen_30.6.2017_vahvistama.pdf" TargetMode="External"/><Relationship Id="rId18" Type="http://schemas.openxmlformats.org/officeDocument/2006/relationships/hyperlink" Target="https://www.hsy.fi/globalassets/hsy/tiedostot/hsyn-hallintosaanto-1.1.2023.pdf" TargetMode="External"/><Relationship Id="rId26" Type="http://schemas.openxmlformats.org/officeDocument/2006/relationships/hyperlink" Target="https://www.hsy.fi/hsy/paatoksenteko/" TargetMode="External"/><Relationship Id="rId39" Type="http://schemas.openxmlformats.org/officeDocument/2006/relationships/hyperlink" Target="https://julkaisu.hsy.fi/sv/index/hsy-henkilostokertomus-2022.html" TargetMode="External"/><Relationship Id="rId21" Type="http://schemas.openxmlformats.org/officeDocument/2006/relationships/hyperlink" Target="https://www.hsy.fi/hsy/paatoksenteko/" TargetMode="External"/><Relationship Id="rId34" Type="http://schemas.openxmlformats.org/officeDocument/2006/relationships/hyperlink" Target="https://julkaisu.hsy.fi/jatevedenpuhdistus-paakaupunkiseudulla-2022.html" TargetMode="External"/><Relationship Id="rId42" Type="http://schemas.openxmlformats.org/officeDocument/2006/relationships/hyperlink" Target="https://www.hsy.fi/globalassets/ymparistotieto/tiedostot/tasa-arvo-ja-yhdenvertaisuussuunnitelma.pdf" TargetMode="External"/><Relationship Id="rId47" Type="http://schemas.openxmlformats.org/officeDocument/2006/relationships/hyperlink" Target="https://julkaisu.hsy.fi/sv/index/hsy-henkilostokertomus-2022.html" TargetMode="External"/><Relationship Id="rId50" Type="http://schemas.openxmlformats.org/officeDocument/2006/relationships/hyperlink" Target="https://julkaisu.hsy.fi/sv/index/hsy-henkilostokertomus-2022.html" TargetMode="External"/><Relationship Id="rId55" Type="http://schemas.openxmlformats.org/officeDocument/2006/relationships/hyperlink" Target="https://julkaisu.hsy.fi/sv/index/hsy-henkilostokertomus-2022.html" TargetMode="External"/><Relationship Id="rId7" Type="http://schemas.openxmlformats.org/officeDocument/2006/relationships/hyperlink" Target="https://julkaisu.hsy.fi/sv/index/hsy-henkilostokertomus-2022.html" TargetMode="External"/><Relationship Id="rId12" Type="http://schemas.openxmlformats.org/officeDocument/2006/relationships/hyperlink" Target="https://www.hsy.fi/hsy/paatoksenteko/" TargetMode="External"/><Relationship Id="rId17" Type="http://schemas.openxmlformats.org/officeDocument/2006/relationships/hyperlink" Target="https://www.hsy.fi/globalassets/hsy/tiedostot/hsy_tilinpaatos-2022.pdf" TargetMode="External"/><Relationship Id="rId25" Type="http://schemas.openxmlformats.org/officeDocument/2006/relationships/hyperlink" Target="https://www.hsy.fi/hsy/asiakaspalvelu/" TargetMode="External"/><Relationship Id="rId33" Type="http://schemas.openxmlformats.org/officeDocument/2006/relationships/hyperlink" Target="https://www.hsy.fi/jatteet-ja-kierratys/materiaalivirrat/" TargetMode="External"/><Relationship Id="rId38" Type="http://schemas.openxmlformats.org/officeDocument/2006/relationships/hyperlink" Target="https://julkaisu.hsy.fi/sv/index/hsy-henkilostokertomus-2022.html" TargetMode="External"/><Relationship Id="rId46" Type="http://schemas.openxmlformats.org/officeDocument/2006/relationships/hyperlink" Target="https://julkaisu.hsy.fi/sv/index/hsy-henkilostokertomus-2022.html" TargetMode="External"/><Relationship Id="rId59" Type="http://schemas.openxmlformats.org/officeDocument/2006/relationships/hyperlink" Target="https://www.hsy.fi/globalassets/ymparistotieto/tiedostot/tasa-arvo-ja-yhdenvertaisuussuunnitelma.pdf" TargetMode="External"/><Relationship Id="rId2" Type="http://schemas.openxmlformats.org/officeDocument/2006/relationships/hyperlink" Target="https://www.hsy.fi/hsy/asiakaspalvelu/" TargetMode="External"/><Relationship Id="rId16" Type="http://schemas.openxmlformats.org/officeDocument/2006/relationships/hyperlink" Target="https://www.hsy.fi/globalassets/ymparistotieto/tiedostot/tasa-arvo-ja-yhdenvertaisuussuunnitelma.pdf" TargetMode="External"/><Relationship Id="rId20" Type="http://schemas.openxmlformats.org/officeDocument/2006/relationships/hyperlink" Target="https://www.hsy.fi/hsy/asiakaspalvelu/" TargetMode="External"/><Relationship Id="rId29" Type="http://schemas.openxmlformats.org/officeDocument/2006/relationships/hyperlink" Target="https://www.hsy.fi/globalassets/hsy/tiedostot/hsy_tilinpaatos-2022.pdf" TargetMode="External"/><Relationship Id="rId41" Type="http://schemas.openxmlformats.org/officeDocument/2006/relationships/hyperlink" Target="https://julkaisu.hsy.fi/sv/index/hsy-henkilostokertomus-2022.html" TargetMode="External"/><Relationship Id="rId54" Type="http://schemas.openxmlformats.org/officeDocument/2006/relationships/hyperlink" Target="https://julkaisu.hsy.fi/sv/index/hsy-henkilostokertomus-2022.html" TargetMode="External"/><Relationship Id="rId1" Type="http://schemas.openxmlformats.org/officeDocument/2006/relationships/hyperlink" Target="https://www.hsy.fi/globalassets/hsy/tiedostot/hsy_tilinpaatos-2022.pdf" TargetMode="External"/><Relationship Id="rId6" Type="http://schemas.openxmlformats.org/officeDocument/2006/relationships/hyperlink" Target="https://www.hsy.fi/jatteet-ja-kierratys/materiaalivirrat/" TargetMode="External"/><Relationship Id="rId11" Type="http://schemas.openxmlformats.org/officeDocument/2006/relationships/hyperlink" Target="https://www.hsy.fi/hsy/paatoksenteko/" TargetMode="External"/><Relationship Id="rId24" Type="http://schemas.openxmlformats.org/officeDocument/2006/relationships/hyperlink" Target="https://www.hsy.fi/globalassets/ymparistotieto/tiedostot/tasa-arvo-ja-yhdenvertaisuussuunnitelma.pdf" TargetMode="External"/><Relationship Id="rId32" Type="http://schemas.openxmlformats.org/officeDocument/2006/relationships/hyperlink" Target="https://www.hsy.fi/jatteet-ja-kierratys/materiaalivirrat/" TargetMode="External"/><Relationship Id="rId37" Type="http://schemas.openxmlformats.org/officeDocument/2006/relationships/hyperlink" Target="https://www.hsy.fi/globalassets/ymparistotieto/tiedostot/tasa-arvo-ja-yhdenvertaisuussuunnitelma.pdf" TargetMode="External"/><Relationship Id="rId40" Type="http://schemas.openxmlformats.org/officeDocument/2006/relationships/hyperlink" Target="https://julkaisu.hsy.fi/sv/index/hsy-henkilostokertomus-2022.html" TargetMode="External"/><Relationship Id="rId45" Type="http://schemas.openxmlformats.org/officeDocument/2006/relationships/hyperlink" Target="https://julkaisu.hsy.fi/sv/index/hsy-henkilostokertomus-2022.html" TargetMode="External"/><Relationship Id="rId53" Type="http://schemas.openxmlformats.org/officeDocument/2006/relationships/hyperlink" Target="https://julkaisu.hsy.fi/sv/index/hsy-henkilostokertomus-2022.html" TargetMode="External"/><Relationship Id="rId58" Type="http://schemas.openxmlformats.org/officeDocument/2006/relationships/hyperlink" Target="https://julkaisu.hsy.fi/sv/index/hsy-henkilostokertomus-2022.html" TargetMode="External"/><Relationship Id="rId5" Type="http://schemas.openxmlformats.org/officeDocument/2006/relationships/hyperlink" Target="https://www.hsy.fi/hsy/" TargetMode="External"/><Relationship Id="rId15" Type="http://schemas.openxmlformats.org/officeDocument/2006/relationships/hyperlink" Target="https://www.hsy.fi/hsy/strategia-ja-vastuullisuus/" TargetMode="External"/><Relationship Id="rId23" Type="http://schemas.openxmlformats.org/officeDocument/2006/relationships/hyperlink" Target="https://hsy10.oncloudos.com/cgi/DREQUEST.PHP?page=meeting_frames" TargetMode="External"/><Relationship Id="rId28" Type="http://schemas.openxmlformats.org/officeDocument/2006/relationships/hyperlink" Target="https://www.hsy.fi/globalassets/hsy/tiedostot/hsy_tilinpaatos-2022.pdf" TargetMode="External"/><Relationship Id="rId36" Type="http://schemas.openxmlformats.org/officeDocument/2006/relationships/hyperlink" Target="https://www.hsy.fi/jatteet-ja-kierratys/materiaalivirrat/" TargetMode="External"/><Relationship Id="rId49" Type="http://schemas.openxmlformats.org/officeDocument/2006/relationships/hyperlink" Target="https://julkaisu.hsy.fi/sv/index/hsy-henkilostokertomus-2022.html" TargetMode="External"/><Relationship Id="rId57" Type="http://schemas.openxmlformats.org/officeDocument/2006/relationships/hyperlink" Target="https://julkaisu.hsy.fi/sv/index/hsy-henkilostokertomus-2022.html" TargetMode="External"/><Relationship Id="rId10" Type="http://schemas.openxmlformats.org/officeDocument/2006/relationships/hyperlink" Target="https://www.hsy.fi/hsy/paatoksenteko/" TargetMode="External"/><Relationship Id="rId19" Type="http://schemas.openxmlformats.org/officeDocument/2006/relationships/hyperlink" Target="https://www.hsy.fi/hsy/paatoksenteko/" TargetMode="External"/><Relationship Id="rId31" Type="http://schemas.openxmlformats.org/officeDocument/2006/relationships/hyperlink" Target="https://www.hsy.fi/globalassets/hsy/tiedostot/hsy_tilinpaatos-2022.pdf" TargetMode="External"/><Relationship Id="rId44" Type="http://schemas.openxmlformats.org/officeDocument/2006/relationships/hyperlink" Target="https://www.hsy.fi/globalassets/ymparistotieto/tiedostot/tasa-arvo-ja-yhdenvertaisuussuunnitelma.pdf" TargetMode="External"/><Relationship Id="rId52" Type="http://schemas.openxmlformats.org/officeDocument/2006/relationships/hyperlink" Target="https://julkaisu.hsy.fi/sv/index/hsy-henkilostokertomus-2022.html" TargetMode="External"/><Relationship Id="rId60" Type="http://schemas.openxmlformats.org/officeDocument/2006/relationships/printerSettings" Target="../printerSettings/printerSettings3.bin"/><Relationship Id="rId4" Type="http://schemas.openxmlformats.org/officeDocument/2006/relationships/hyperlink" Target="https://www.hsy.fi/hsy/paatoksenteko/" TargetMode="External"/><Relationship Id="rId9" Type="http://schemas.openxmlformats.org/officeDocument/2006/relationships/hyperlink" Target="https://www.hsy.fi/hsy/paatoksenteko/" TargetMode="External"/><Relationship Id="rId14" Type="http://schemas.openxmlformats.org/officeDocument/2006/relationships/hyperlink" Target="https://julkaisu.hsy.fi/sv/index/hsy-henkilostokertomus-2022.html" TargetMode="External"/><Relationship Id="rId22" Type="http://schemas.openxmlformats.org/officeDocument/2006/relationships/hyperlink" Target="https://www.hsy.fi/hsy/paatoksenteko/" TargetMode="External"/><Relationship Id="rId27" Type="http://schemas.openxmlformats.org/officeDocument/2006/relationships/hyperlink" Target="https://julkaisu.hsy.fi/sv/index/hsy-henkilostokertomus-2022.html" TargetMode="External"/><Relationship Id="rId30" Type="http://schemas.openxmlformats.org/officeDocument/2006/relationships/hyperlink" Target="https://www.hsy.fi/globalassets/hsy/tiedostot/hsy_tilinpaatos-2022.pdf" TargetMode="External"/><Relationship Id="rId35" Type="http://schemas.openxmlformats.org/officeDocument/2006/relationships/hyperlink" Target="https://julkaisu.hsy.fi/jatevedenpuhdistus-paakaupunkiseudulla-2022.html" TargetMode="External"/><Relationship Id="rId43" Type="http://schemas.openxmlformats.org/officeDocument/2006/relationships/hyperlink" Target="https://www.hsy.fi/globalassets/ymparistotieto/tiedostot/tasa-arvo-ja-yhdenvertaisuussuunnitelma.pdf" TargetMode="External"/><Relationship Id="rId48" Type="http://schemas.openxmlformats.org/officeDocument/2006/relationships/hyperlink" Target="https://julkaisu.hsy.fi/sv/index/hsy-henkilostokertomus-2022.html" TargetMode="External"/><Relationship Id="rId56" Type="http://schemas.openxmlformats.org/officeDocument/2006/relationships/hyperlink" Target="https://www.hsy.fi/globalassets/ymparistotieto/tiedostot/tasa-arvo-ja-yhdenvertaisuussuunnitelma.pdf" TargetMode="External"/><Relationship Id="rId8" Type="http://schemas.openxmlformats.org/officeDocument/2006/relationships/hyperlink" Target="https://julkaisu.hsy.fi/sv/index/hsy-henkilostokertomus-2022.html" TargetMode="External"/><Relationship Id="rId51" Type="http://schemas.openxmlformats.org/officeDocument/2006/relationships/hyperlink" Target="https://julkaisu.hsy.fi/sv/index/hsy-henkilostokertomus-2022.html" TargetMode="External"/><Relationship Id="rId3" Type="http://schemas.openxmlformats.org/officeDocument/2006/relationships/hyperlink" Target="https://www.hsy.fi/hsy/organisaatio/"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julkaisu.hsy.fi/vastuullisuus-2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zoomScale="90" zoomScaleNormal="9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1"/>
      <c r="M6" s="2"/>
      <c r="N6" s="2"/>
      <c r="O6" s="2"/>
      <c r="P6" s="2"/>
      <c r="Q6" s="2"/>
    </row>
    <row r="7" spans="1:30" ht="20.25" customHeight="1" x14ac:dyDescent="0.5">
      <c r="A7" s="10"/>
      <c r="B7" s="10"/>
      <c r="C7" s="57" t="s">
        <v>112</v>
      </c>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0" ht="15" customHeight="1" x14ac:dyDescent="0.35">
      <c r="A8" s="10"/>
      <c r="B8" s="10"/>
      <c r="C8" s="58" t="s">
        <v>130</v>
      </c>
      <c r="D8" s="58"/>
      <c r="E8" s="58"/>
      <c r="F8" s="58"/>
      <c r="G8" s="58"/>
      <c r="H8" s="58"/>
      <c r="I8" s="58"/>
      <c r="J8" s="58"/>
      <c r="K8" s="58"/>
      <c r="L8" s="58"/>
      <c r="M8" s="58"/>
      <c r="N8" s="58"/>
      <c r="O8" s="58"/>
      <c r="P8" s="58"/>
      <c r="Q8" s="58"/>
      <c r="R8" s="58"/>
      <c r="S8" s="58"/>
      <c r="T8" s="58"/>
      <c r="U8" s="58"/>
      <c r="V8" s="58"/>
      <c r="W8" s="58"/>
      <c r="X8" s="58"/>
      <c r="Y8" s="58"/>
      <c r="Z8" s="58"/>
      <c r="AA8" s="58"/>
      <c r="AB8" s="58"/>
      <c r="AC8" s="58"/>
      <c r="AD8" s="58"/>
    </row>
    <row r="9" spans="1:30" x14ac:dyDescent="0.35">
      <c r="A9" s="10"/>
      <c r="B9" s="10"/>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0" x14ac:dyDescent="0.35">
      <c r="A10" s="10"/>
      <c r="B10" s="10"/>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row>
    <row r="11" spans="1:30" x14ac:dyDescent="0.35">
      <c r="A11" s="10"/>
      <c r="B11" s="10"/>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row>
    <row r="12" spans="1:30" x14ac:dyDescent="0.35">
      <c r="A12" s="10"/>
      <c r="B12" s="10"/>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row>
    <row r="13" spans="1:30" x14ac:dyDescent="0.35">
      <c r="A13" s="10"/>
      <c r="B13" s="10"/>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4" spans="1:30" x14ac:dyDescent="0.35">
      <c r="A14" s="10"/>
      <c r="B14" s="10"/>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0" ht="20.25" customHeight="1" x14ac:dyDescent="0.35">
      <c r="A15" s="10"/>
      <c r="B15" s="10"/>
      <c r="C15" s="59" t="s">
        <v>116</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0" ht="15" customHeight="1" x14ac:dyDescent="0.35">
      <c r="A16" s="10"/>
      <c r="B16" s="10"/>
      <c r="C16" s="58" t="s">
        <v>128</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1:30" x14ac:dyDescent="0.35">
      <c r="A17" s="10"/>
      <c r="B17" s="10"/>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x14ac:dyDescent="0.35">
      <c r="A18" s="10"/>
      <c r="B18" s="10"/>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1:30" x14ac:dyDescent="0.35">
      <c r="A19" s="10"/>
      <c r="B19" s="10"/>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1:30" x14ac:dyDescent="0.35">
      <c r="A20" s="10"/>
      <c r="B20" s="10"/>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1:30" x14ac:dyDescent="0.35">
      <c r="A21" s="10"/>
      <c r="B21" s="10"/>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1:30" x14ac:dyDescent="0.35">
      <c r="A22" s="10"/>
      <c r="B22" s="10"/>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row>
    <row r="23" spans="1:30" x14ac:dyDescent="0.35">
      <c r="A23" s="10"/>
      <c r="B23" s="10"/>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0" x14ac:dyDescent="0.35">
      <c r="A24" s="10"/>
      <c r="B24" s="10"/>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5" spans="1:30" x14ac:dyDescent="0.35">
      <c r="A25" s="10"/>
      <c r="B25" s="10"/>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row>
    <row r="26" spans="1:30" x14ac:dyDescent="0.35">
      <c r="A26" s="10"/>
      <c r="B26" s="10"/>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row>
    <row r="27" spans="1:30" x14ac:dyDescent="0.35">
      <c r="A27" s="10"/>
      <c r="B27" s="10"/>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x14ac:dyDescent="0.35">
      <c r="A28" s="10"/>
      <c r="B28" s="10"/>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row>
    <row r="29" spans="1:30" x14ac:dyDescent="0.35">
      <c r="A29" s="10"/>
      <c r="B29" s="10"/>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row>
    <row r="30" spans="1:30" x14ac:dyDescent="0.35">
      <c r="A30" s="10"/>
      <c r="B30" s="10"/>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row>
    <row r="31" spans="1:30" x14ac:dyDescent="0.35">
      <c r="A31" s="10"/>
      <c r="B31" s="10"/>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row>
    <row r="32" spans="1:30" x14ac:dyDescent="0.35">
      <c r="A32" s="10"/>
      <c r="B32" s="10"/>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row>
    <row r="33" spans="1:30" x14ac:dyDescent="0.35">
      <c r="A33" s="10"/>
      <c r="B33" s="10"/>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x14ac:dyDescent="0.35">
      <c r="A34" s="10"/>
      <c r="B34" s="10"/>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row>
    <row r="35" spans="1:30" x14ac:dyDescent="0.35">
      <c r="A35" s="10"/>
      <c r="B35" s="10"/>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row>
    <row r="36" spans="1:30" x14ac:dyDescent="0.35">
      <c r="A36" s="10"/>
      <c r="B36" s="10"/>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row>
    <row r="37" spans="1:30" x14ac:dyDescent="0.35">
      <c r="A37" s="10"/>
      <c r="B37" s="10"/>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8" spans="1:30" ht="18" x14ac:dyDescent="0.35">
      <c r="A38" s="10"/>
      <c r="B38" s="10"/>
      <c r="C38" s="59" t="s">
        <v>117</v>
      </c>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row>
    <row r="39" spans="1:30" ht="15" customHeight="1" x14ac:dyDescent="0.35">
      <c r="A39" s="10"/>
      <c r="B39" s="10"/>
      <c r="C39" s="58" t="s">
        <v>129</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row>
    <row r="40" spans="1:30" x14ac:dyDescent="0.35">
      <c r="A40" s="10"/>
      <c r="B40" s="1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row>
    <row r="41" spans="1:30" x14ac:dyDescent="0.35">
      <c r="A41" s="10"/>
      <c r="B41" s="10"/>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row>
    <row r="42" spans="1:30" x14ac:dyDescent="0.35">
      <c r="A42" s="10"/>
      <c r="B42" s="10"/>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row>
    <row r="43" spans="1:30" x14ac:dyDescent="0.35">
      <c r="A43" s="10"/>
      <c r="B43" s="10"/>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row>
    <row r="44" spans="1:30" x14ac:dyDescent="0.35">
      <c r="A44" s="10"/>
      <c r="B44" s="10"/>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row>
    <row r="45" spans="1:30" x14ac:dyDescent="0.35">
      <c r="A45" s="10"/>
      <c r="B45" s="10"/>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row>
    <row r="46" spans="1:30" x14ac:dyDescent="0.35">
      <c r="A46" s="10"/>
      <c r="B46" s="10"/>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row>
    <row r="47" spans="1:30" x14ac:dyDescent="0.35">
      <c r="A47" s="10"/>
      <c r="B47" s="10"/>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row>
    <row r="48" spans="1:30" x14ac:dyDescent="0.35">
      <c r="A48" s="10"/>
      <c r="B48" s="10"/>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row>
    <row r="49" spans="1:30" x14ac:dyDescent="0.35">
      <c r="A49" s="10"/>
      <c r="B49" s="10"/>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row>
    <row r="50" spans="1:30" x14ac:dyDescent="0.35">
      <c r="A50" s="10"/>
      <c r="B50" s="10"/>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row>
    <row r="51" spans="1:30" x14ac:dyDescent="0.35">
      <c r="A51" s="10"/>
      <c r="B51" s="10"/>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row>
    <row r="52" spans="1:30" ht="18" x14ac:dyDescent="0.35">
      <c r="A52" s="10"/>
      <c r="B52" s="10"/>
      <c r="C52" s="59" t="s">
        <v>121</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row>
    <row r="53" spans="1:30" x14ac:dyDescent="0.35">
      <c r="A53" s="10"/>
      <c r="B53" s="10"/>
      <c r="C53" s="31" t="s">
        <v>120</v>
      </c>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row r="54" spans="1:30" x14ac:dyDescent="0.35">
      <c r="A54" s="10"/>
      <c r="B54" s="10"/>
      <c r="C54" s="33" t="s">
        <v>82</v>
      </c>
      <c r="D54" s="33"/>
      <c r="E54" s="29"/>
      <c r="F54" s="29"/>
      <c r="G54" s="15"/>
      <c r="H54" s="12"/>
      <c r="I54" s="12"/>
      <c r="J54" s="12"/>
      <c r="K54" s="13"/>
      <c r="L54" s="13"/>
      <c r="M54" s="13"/>
      <c r="N54" s="13"/>
      <c r="O54" s="13"/>
      <c r="P54" s="13"/>
      <c r="Q54" s="13"/>
      <c r="R54" s="13"/>
      <c r="S54" s="13"/>
      <c r="T54" s="13"/>
      <c r="U54" s="12"/>
      <c r="V54" s="12"/>
      <c r="W54" s="12"/>
      <c r="X54" s="12"/>
      <c r="Y54" s="12"/>
      <c r="Z54" s="12"/>
      <c r="AA54" s="12"/>
      <c r="AB54" s="12"/>
      <c r="AC54" s="12"/>
      <c r="AD54" s="12"/>
    </row>
    <row r="55" spans="1:30" x14ac:dyDescent="0.35">
      <c r="A55" s="10"/>
      <c r="B55" s="10"/>
      <c r="C55" s="34" t="s">
        <v>81</v>
      </c>
      <c r="D55" s="29"/>
      <c r="E55" s="29"/>
      <c r="F55" s="29"/>
      <c r="G55" s="15"/>
      <c r="H55" s="12"/>
      <c r="I55" s="12"/>
      <c r="J55" s="12"/>
      <c r="K55" s="13"/>
      <c r="L55" s="13"/>
      <c r="M55" s="13"/>
      <c r="N55" s="13"/>
      <c r="O55" s="13"/>
      <c r="P55" s="13"/>
      <c r="Q55" s="13"/>
      <c r="R55" s="13"/>
      <c r="S55" s="13"/>
      <c r="T55" s="13"/>
      <c r="U55" s="12"/>
      <c r="V55" s="12"/>
      <c r="W55" s="12"/>
      <c r="X55" s="12"/>
      <c r="Y55" s="12"/>
      <c r="Z55" s="12"/>
      <c r="AA55" s="12"/>
      <c r="AB55" s="12"/>
      <c r="AC55" s="12"/>
      <c r="AD55" s="12"/>
    </row>
    <row r="56" spans="1:30" x14ac:dyDescent="0.35">
      <c r="A56" s="10"/>
      <c r="B56" s="10"/>
      <c r="C56" s="34"/>
      <c r="D56" s="29"/>
      <c r="E56" s="29"/>
      <c r="F56" s="29"/>
      <c r="G56" s="15"/>
      <c r="H56" s="12"/>
      <c r="I56" s="12"/>
      <c r="J56" s="12"/>
      <c r="K56" s="13"/>
      <c r="L56" s="13"/>
      <c r="M56" s="13"/>
      <c r="N56" s="13"/>
      <c r="O56" s="13"/>
      <c r="P56" s="13"/>
      <c r="Q56" s="13"/>
      <c r="R56" s="13"/>
      <c r="S56" s="13"/>
      <c r="T56" s="13"/>
      <c r="U56" s="12"/>
      <c r="V56" s="12"/>
      <c r="W56" s="12"/>
      <c r="X56" s="12"/>
      <c r="Y56" s="12"/>
      <c r="Z56" s="12"/>
      <c r="AA56" s="12"/>
      <c r="AB56" s="12"/>
      <c r="AC56" s="12"/>
      <c r="AD56" s="12"/>
    </row>
    <row r="57" spans="1:30" x14ac:dyDescent="0.35">
      <c r="C57" s="32" t="s">
        <v>118</v>
      </c>
      <c r="D57" s="32"/>
      <c r="E57" s="32"/>
      <c r="F57" s="32"/>
      <c r="G57" s="12"/>
      <c r="H57" s="12"/>
      <c r="I57" s="12"/>
      <c r="J57" s="12"/>
      <c r="K57" s="12"/>
      <c r="L57" s="12"/>
      <c r="M57" s="12"/>
      <c r="N57" s="12"/>
      <c r="O57" s="12"/>
      <c r="P57" s="12"/>
      <c r="Q57" s="12"/>
      <c r="R57" s="12"/>
      <c r="S57" s="12"/>
      <c r="T57" s="12"/>
      <c r="U57" s="12"/>
      <c r="V57" s="12"/>
      <c r="W57" s="12"/>
      <c r="X57" s="12"/>
      <c r="Y57" s="12"/>
      <c r="Z57" s="12"/>
      <c r="AA57" s="12"/>
      <c r="AB57" s="12"/>
      <c r="AC57" s="12"/>
      <c r="AD57" s="12"/>
    </row>
    <row r="58" spans="1:30" x14ac:dyDescent="0.35">
      <c r="C58" s="32" t="s">
        <v>119</v>
      </c>
      <c r="D58" s="32"/>
      <c r="E58" s="32"/>
      <c r="F58" s="32"/>
      <c r="G58" s="12"/>
      <c r="H58" s="12"/>
      <c r="I58" s="12"/>
      <c r="J58" s="12"/>
      <c r="K58" s="12"/>
      <c r="L58" s="12"/>
      <c r="M58" s="12"/>
      <c r="N58" s="12"/>
      <c r="O58" s="12"/>
      <c r="P58" s="12"/>
      <c r="Q58" s="12"/>
      <c r="R58" s="12"/>
      <c r="S58" s="12"/>
      <c r="T58" s="12"/>
      <c r="U58" s="12"/>
      <c r="V58" s="12"/>
      <c r="W58" s="12"/>
      <c r="X58" s="12"/>
      <c r="Y58" s="12"/>
      <c r="Z58" s="12"/>
      <c r="AA58" s="12"/>
      <c r="AB58" s="12"/>
      <c r="AC58" s="12"/>
      <c r="AD58" s="12"/>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1"/>
      <c r="M6" s="2"/>
      <c r="N6" s="2"/>
      <c r="O6" s="2"/>
      <c r="P6" s="2"/>
      <c r="Q6" s="2"/>
    </row>
    <row r="7" spans="1:30" ht="19.5" customHeight="1" x14ac:dyDescent="0.5">
      <c r="A7" s="10"/>
      <c r="B7" s="10"/>
      <c r="C7" s="61" t="s">
        <v>122</v>
      </c>
      <c r="D7" s="61"/>
      <c r="E7" s="61"/>
      <c r="F7" s="61"/>
      <c r="G7" s="61"/>
      <c r="H7" s="61"/>
      <c r="I7" s="61"/>
      <c r="J7" s="61"/>
      <c r="K7" s="61"/>
      <c r="L7" s="61"/>
      <c r="M7" s="61"/>
      <c r="N7" s="61"/>
      <c r="O7" s="61"/>
      <c r="P7" s="61"/>
      <c r="Q7" s="61"/>
      <c r="R7" s="61"/>
      <c r="S7" s="61"/>
      <c r="T7" s="61"/>
      <c r="U7" s="61"/>
      <c r="V7" s="61"/>
      <c r="W7" s="61"/>
      <c r="X7" s="61"/>
      <c r="Y7" s="61"/>
      <c r="Z7" s="61"/>
      <c r="AA7" s="61"/>
      <c r="AB7" s="61"/>
      <c r="AC7" s="61"/>
      <c r="AD7" s="61"/>
    </row>
    <row r="8" spans="1:30" ht="18" customHeight="1" x14ac:dyDescent="0.35">
      <c r="A8" s="10"/>
      <c r="B8" s="10"/>
      <c r="C8" s="60" t="s">
        <v>125</v>
      </c>
      <c r="D8" s="60"/>
      <c r="E8" s="60"/>
      <c r="F8" s="60"/>
      <c r="G8" s="60"/>
      <c r="H8" s="60"/>
      <c r="I8" s="60"/>
      <c r="J8" s="60"/>
      <c r="K8" s="60"/>
      <c r="L8" s="60"/>
      <c r="M8" s="60"/>
      <c r="N8" s="60"/>
      <c r="O8" s="60"/>
      <c r="P8" s="60"/>
      <c r="Q8" s="60"/>
      <c r="R8" s="60"/>
      <c r="S8" s="60"/>
      <c r="T8" s="60"/>
      <c r="U8" s="60"/>
      <c r="V8" s="60"/>
      <c r="W8" s="60"/>
      <c r="X8" s="60"/>
      <c r="Y8" s="60"/>
      <c r="Z8" s="60"/>
      <c r="AA8" s="60"/>
      <c r="AB8" s="60"/>
      <c r="AC8" s="60"/>
      <c r="AD8" s="60"/>
    </row>
    <row r="9" spans="1:30" ht="18" customHeight="1" x14ac:dyDescent="0.35">
      <c r="A9" s="10"/>
      <c r="B9" s="1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row>
    <row r="10" spans="1:30" ht="18" customHeight="1" x14ac:dyDescent="0.35">
      <c r="A10" s="10"/>
      <c r="B10" s="1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30" x14ac:dyDescent="0.35">
      <c r="A11" s="10"/>
      <c r="B11" s="1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row>
    <row r="12" spans="1:30" x14ac:dyDescent="0.35">
      <c r="A12" s="10"/>
      <c r="B12" s="1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row>
    <row r="13" spans="1:30" x14ac:dyDescent="0.35">
      <c r="A13" s="10"/>
      <c r="B13" s="1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row>
    <row r="14" spans="1:30" x14ac:dyDescent="0.35">
      <c r="A14" s="10"/>
      <c r="B14" s="1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row>
    <row r="15" spans="1:30" x14ac:dyDescent="0.35">
      <c r="A15" s="10"/>
      <c r="B15" s="1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row>
    <row r="16" spans="1:30" x14ac:dyDescent="0.35">
      <c r="A16" s="10"/>
      <c r="B16" s="1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row>
    <row r="17" spans="1:30" ht="15" customHeight="1" x14ac:dyDescent="0.35">
      <c r="A17" s="10"/>
      <c r="B17" s="10"/>
      <c r="C17" s="60" t="s">
        <v>124</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row>
    <row r="18" spans="1:30" x14ac:dyDescent="0.35">
      <c r="A18" s="10"/>
      <c r="B18" s="1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row>
    <row r="19" spans="1:30" x14ac:dyDescent="0.35">
      <c r="A19" s="10"/>
      <c r="B19" s="1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1:30" x14ac:dyDescent="0.35">
      <c r="A20" s="10"/>
      <c r="B20" s="1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row>
    <row r="21" spans="1:30" x14ac:dyDescent="0.35">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row>
    <row r="22" spans="1:30" ht="19.5" customHeight="1" x14ac:dyDescent="0.5">
      <c r="C22" s="61" t="s">
        <v>123</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row r="23" spans="1:30" ht="15" customHeight="1" x14ac:dyDescent="0.35">
      <c r="C23" s="60" t="s">
        <v>126</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row>
    <row r="24" spans="1:30" x14ac:dyDescent="0.35">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row>
    <row r="25" spans="1:30" x14ac:dyDescent="0.35">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row>
    <row r="26" spans="1:30" x14ac:dyDescent="0.35">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row>
    <row r="27" spans="1:30" x14ac:dyDescent="0.35">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row>
    <row r="28" spans="1:30" x14ac:dyDescent="0.35">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row>
    <row r="29" spans="1:30" x14ac:dyDescent="0.35">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row>
    <row r="30" spans="1:30" x14ac:dyDescent="0.35">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row>
    <row r="31" spans="1:30" x14ac:dyDescent="0.35">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row>
    <row r="32" spans="1:30" x14ac:dyDescent="0.35">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row>
    <row r="33" spans="3:30" x14ac:dyDescent="0.35">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row>
    <row r="34" spans="3:30" x14ac:dyDescent="0.35">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row>
    <row r="35" spans="3:30" ht="15" customHeight="1" x14ac:dyDescent="0.35">
      <c r="C35" s="60" t="s">
        <v>127</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row>
    <row r="36" spans="3:30" x14ac:dyDescent="0.35">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3:30" x14ac:dyDescent="0.35">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row>
    <row r="38" spans="3:30" x14ac:dyDescent="0.35">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7"/>
  <sheetViews>
    <sheetView tabSelected="1" zoomScale="85" zoomScaleNormal="85" workbookViewId="0">
      <pane ySplit="7" topLeftCell="A8" activePane="bottomLeft" state="frozen"/>
      <selection pane="bottomLeft" sqref="A1:G1"/>
    </sheetView>
  </sheetViews>
  <sheetFormatPr defaultColWidth="9.1796875" defaultRowHeight="14" x14ac:dyDescent="0.3"/>
  <cols>
    <col min="1" max="1" width="20.54296875" style="3" customWidth="1"/>
    <col min="2" max="2" width="26.453125" style="3" customWidth="1"/>
    <col min="3" max="3" width="64.54296875" style="3" customWidth="1"/>
    <col min="4" max="4" width="53.1796875" style="3" customWidth="1"/>
    <col min="5" max="5" width="34.81640625" style="3" customWidth="1"/>
    <col min="6" max="6" width="47.7265625" style="3" customWidth="1"/>
    <col min="7" max="7" width="12" style="3" customWidth="1"/>
    <col min="8" max="16384" width="9.1796875" style="3"/>
  </cols>
  <sheetData>
    <row r="1" spans="1:8" ht="18.5" customHeight="1" x14ac:dyDescent="0.3">
      <c r="A1" s="100" t="s">
        <v>55</v>
      </c>
      <c r="B1" s="101"/>
      <c r="C1" s="101"/>
      <c r="D1" s="101"/>
      <c r="E1" s="101"/>
      <c r="F1" s="101"/>
      <c r="G1" s="101"/>
    </row>
    <row r="2" spans="1:8" x14ac:dyDescent="0.3">
      <c r="A2" s="108" t="s">
        <v>252</v>
      </c>
      <c r="B2" s="109"/>
      <c r="C2" s="114" t="s">
        <v>131</v>
      </c>
      <c r="D2" s="115"/>
      <c r="E2" s="115"/>
      <c r="F2" s="115"/>
      <c r="G2" s="116"/>
    </row>
    <row r="3" spans="1:8" x14ac:dyDescent="0.3">
      <c r="A3" s="110" t="s">
        <v>57</v>
      </c>
      <c r="B3" s="111"/>
      <c r="C3" s="102" t="s">
        <v>54</v>
      </c>
      <c r="D3" s="103"/>
      <c r="E3" s="103"/>
      <c r="F3" s="103"/>
      <c r="G3" s="104"/>
    </row>
    <row r="4" spans="1:8" x14ac:dyDescent="0.3">
      <c r="A4" s="112" t="s">
        <v>58</v>
      </c>
      <c r="B4" s="113"/>
      <c r="C4" s="105" t="s">
        <v>228</v>
      </c>
      <c r="D4" s="106"/>
      <c r="E4" s="106"/>
      <c r="F4" s="106"/>
      <c r="G4" s="107"/>
    </row>
    <row r="5" spans="1:8" ht="5" customHeight="1" x14ac:dyDescent="0.3">
      <c r="A5" s="4"/>
      <c r="B5" s="4"/>
      <c r="C5" s="5"/>
      <c r="D5" s="4"/>
      <c r="E5" s="5"/>
      <c r="F5" s="4"/>
      <c r="G5" s="6"/>
    </row>
    <row r="6" spans="1:8" ht="27.5" customHeight="1" x14ac:dyDescent="0.3">
      <c r="A6" s="69" t="s">
        <v>79</v>
      </c>
      <c r="B6" s="71" t="s">
        <v>70</v>
      </c>
      <c r="C6" s="62" t="s">
        <v>71</v>
      </c>
      <c r="D6" s="64" t="s">
        <v>72</v>
      </c>
      <c r="E6" s="65"/>
      <c r="F6" s="66"/>
      <c r="G6" s="67" t="s">
        <v>115</v>
      </c>
    </row>
    <row r="7" spans="1:8" ht="26.5" customHeight="1" x14ac:dyDescent="0.3">
      <c r="A7" s="70"/>
      <c r="B7" s="72"/>
      <c r="C7" s="63"/>
      <c r="D7" s="16" t="s">
        <v>56</v>
      </c>
      <c r="E7" s="18" t="s">
        <v>83</v>
      </c>
      <c r="F7" s="17" t="s">
        <v>84</v>
      </c>
      <c r="G7" s="68"/>
    </row>
    <row r="8" spans="1:8" ht="27.75" customHeight="1" x14ac:dyDescent="0.3">
      <c r="A8" s="81" t="s">
        <v>73</v>
      </c>
      <c r="B8" s="82"/>
      <c r="C8" s="82"/>
      <c r="D8" s="82"/>
      <c r="E8" s="82"/>
      <c r="F8" s="82"/>
      <c r="G8" s="83"/>
    </row>
    <row r="9" spans="1:8" ht="14.5" customHeight="1" x14ac:dyDescent="0.3">
      <c r="A9" s="84" t="s">
        <v>105</v>
      </c>
      <c r="B9" s="95" t="s">
        <v>65</v>
      </c>
      <c r="C9" s="35" t="s">
        <v>132</v>
      </c>
      <c r="D9" s="89" t="s">
        <v>113</v>
      </c>
      <c r="E9" s="90"/>
      <c r="F9" s="90"/>
      <c r="G9" s="91"/>
    </row>
    <row r="10" spans="1:8" x14ac:dyDescent="0.3">
      <c r="A10" s="85"/>
      <c r="B10" s="96"/>
      <c r="C10" s="25" t="s">
        <v>253</v>
      </c>
      <c r="D10" s="92"/>
      <c r="E10" s="93"/>
      <c r="F10" s="93"/>
      <c r="G10" s="94"/>
    </row>
    <row r="11" spans="1:8" ht="42" x14ac:dyDescent="0.3">
      <c r="A11" s="85"/>
      <c r="B11" s="7" t="s">
        <v>66</v>
      </c>
      <c r="C11" s="25" t="s">
        <v>234</v>
      </c>
      <c r="D11" s="92"/>
      <c r="E11" s="93"/>
      <c r="F11" s="93"/>
      <c r="G11" s="94"/>
    </row>
    <row r="12" spans="1:8" ht="42" customHeight="1" x14ac:dyDescent="0.3">
      <c r="A12" s="85"/>
      <c r="B12" s="95" t="s">
        <v>67</v>
      </c>
      <c r="C12" s="25" t="s">
        <v>284</v>
      </c>
      <c r="D12" s="92"/>
      <c r="E12" s="93"/>
      <c r="F12" s="93"/>
      <c r="G12" s="94"/>
    </row>
    <row r="13" spans="1:8" ht="14.5" x14ac:dyDescent="0.3">
      <c r="A13" s="85"/>
      <c r="B13" s="96"/>
      <c r="C13" s="35" t="s">
        <v>227</v>
      </c>
      <c r="D13" s="92"/>
      <c r="E13" s="93"/>
      <c r="F13" s="93"/>
      <c r="G13" s="94"/>
      <c r="H13" s="20"/>
    </row>
    <row r="14" spans="1:8" ht="28" x14ac:dyDescent="0.3">
      <c r="A14" s="85"/>
      <c r="B14" s="7" t="s">
        <v>68</v>
      </c>
      <c r="C14" s="25" t="s">
        <v>228</v>
      </c>
      <c r="D14" s="92"/>
      <c r="E14" s="93"/>
      <c r="F14" s="93"/>
      <c r="G14" s="94"/>
    </row>
    <row r="15" spans="1:8" x14ac:dyDescent="0.3">
      <c r="A15" s="85"/>
      <c r="B15" s="7" t="s">
        <v>69</v>
      </c>
      <c r="C15" s="25" t="s">
        <v>234</v>
      </c>
      <c r="D15" s="92"/>
      <c r="E15" s="93"/>
      <c r="F15" s="93"/>
      <c r="G15" s="94"/>
    </row>
    <row r="16" spans="1:8" ht="14.5" customHeight="1" x14ac:dyDescent="0.3">
      <c r="A16" s="85"/>
      <c r="B16" s="95" t="s">
        <v>59</v>
      </c>
      <c r="C16" s="35" t="s">
        <v>231</v>
      </c>
      <c r="D16" s="27"/>
      <c r="E16" s="27"/>
      <c r="F16" s="27"/>
      <c r="G16" s="87"/>
    </row>
    <row r="17" spans="1:7" ht="14.5" x14ac:dyDescent="0.3">
      <c r="A17" s="85"/>
      <c r="B17" s="97"/>
      <c r="C17" s="35" t="s">
        <v>232</v>
      </c>
      <c r="D17" s="27"/>
      <c r="E17" s="27"/>
      <c r="F17" s="27"/>
      <c r="G17" s="87"/>
    </row>
    <row r="18" spans="1:7" ht="14.5" x14ac:dyDescent="0.3">
      <c r="A18" s="85"/>
      <c r="B18" s="96"/>
      <c r="C18" s="35" t="s">
        <v>132</v>
      </c>
      <c r="D18" s="27"/>
      <c r="E18" s="27"/>
      <c r="F18" s="27"/>
      <c r="G18" s="87"/>
    </row>
    <row r="19" spans="1:7" ht="56" customHeight="1" x14ac:dyDescent="0.3">
      <c r="A19" s="85"/>
      <c r="B19" s="7" t="s">
        <v>60</v>
      </c>
      <c r="C19" s="35" t="s">
        <v>233</v>
      </c>
      <c r="D19" s="25" t="s">
        <v>254</v>
      </c>
      <c r="E19" s="27" t="s">
        <v>239</v>
      </c>
      <c r="F19" s="25" t="s">
        <v>255</v>
      </c>
      <c r="G19" s="87"/>
    </row>
    <row r="20" spans="1:7" ht="28" x14ac:dyDescent="0.3">
      <c r="A20" s="85"/>
      <c r="B20" s="7" t="s">
        <v>61</v>
      </c>
      <c r="C20" s="35" t="s">
        <v>233</v>
      </c>
      <c r="D20" s="25"/>
      <c r="E20" s="27"/>
      <c r="F20" s="25"/>
      <c r="G20" s="87"/>
    </row>
    <row r="21" spans="1:7" ht="14.5" customHeight="1" x14ac:dyDescent="0.3">
      <c r="A21" s="85"/>
      <c r="B21" s="95" t="s">
        <v>62</v>
      </c>
      <c r="C21" s="35" t="s">
        <v>229</v>
      </c>
      <c r="D21" s="27"/>
      <c r="E21" s="27"/>
      <c r="F21" s="27"/>
      <c r="G21" s="87"/>
    </row>
    <row r="22" spans="1:7" ht="14.5" x14ac:dyDescent="0.3">
      <c r="A22" s="85"/>
      <c r="B22" s="97"/>
      <c r="C22" s="35" t="s">
        <v>230</v>
      </c>
      <c r="D22" s="27"/>
      <c r="E22" s="27"/>
      <c r="F22" s="27"/>
      <c r="G22" s="87"/>
    </row>
    <row r="23" spans="1:7" x14ac:dyDescent="0.3">
      <c r="A23" s="85"/>
      <c r="B23" s="96"/>
      <c r="C23" s="25" t="s">
        <v>235</v>
      </c>
      <c r="D23" s="27"/>
      <c r="E23" s="27"/>
      <c r="F23" s="27"/>
      <c r="G23" s="87"/>
    </row>
    <row r="24" spans="1:7" ht="42" x14ac:dyDescent="0.3">
      <c r="A24" s="85"/>
      <c r="B24" s="23" t="s">
        <v>85</v>
      </c>
      <c r="C24" s="35" t="s">
        <v>230</v>
      </c>
      <c r="D24" s="27"/>
      <c r="E24" s="27"/>
      <c r="F24" s="27"/>
      <c r="G24" s="87"/>
    </row>
    <row r="25" spans="1:7" ht="28" x14ac:dyDescent="0.3">
      <c r="A25" s="85"/>
      <c r="B25" s="23" t="s">
        <v>86</v>
      </c>
      <c r="C25" s="35" t="s">
        <v>230</v>
      </c>
      <c r="D25" s="27"/>
      <c r="E25" s="27"/>
      <c r="F25" s="27"/>
      <c r="G25" s="87"/>
    </row>
    <row r="26" spans="1:7" ht="56" customHeight="1" x14ac:dyDescent="0.3">
      <c r="A26" s="85"/>
      <c r="B26" s="98" t="s">
        <v>87</v>
      </c>
      <c r="C26" s="35" t="s">
        <v>230</v>
      </c>
      <c r="D26" s="27"/>
      <c r="E26" s="27"/>
      <c r="F26" s="27"/>
      <c r="G26" s="87"/>
    </row>
    <row r="27" spans="1:7" x14ac:dyDescent="0.3">
      <c r="A27" s="85"/>
      <c r="B27" s="99"/>
      <c r="C27" s="25" t="s">
        <v>236</v>
      </c>
      <c r="D27" s="27"/>
      <c r="E27" s="27"/>
      <c r="F27" s="27"/>
      <c r="G27" s="87"/>
    </row>
    <row r="28" spans="1:7" ht="42" x14ac:dyDescent="0.3">
      <c r="A28" s="85"/>
      <c r="B28" s="23" t="s">
        <v>88</v>
      </c>
      <c r="C28" s="35" t="s">
        <v>230</v>
      </c>
      <c r="D28" s="27"/>
      <c r="E28" s="27"/>
      <c r="F28" s="27"/>
      <c r="G28" s="87"/>
    </row>
    <row r="29" spans="1:7" ht="42" x14ac:dyDescent="0.3">
      <c r="A29" s="85"/>
      <c r="B29" s="23" t="s">
        <v>89</v>
      </c>
      <c r="C29" s="25" t="s">
        <v>236</v>
      </c>
      <c r="D29" s="27"/>
      <c r="E29" s="27"/>
      <c r="F29" s="27"/>
      <c r="G29" s="87"/>
    </row>
    <row r="30" spans="1:7" ht="14.5" x14ac:dyDescent="0.3">
      <c r="A30" s="85"/>
      <c r="B30" s="98" t="s">
        <v>63</v>
      </c>
      <c r="C30" s="35" t="s">
        <v>256</v>
      </c>
      <c r="D30" s="48"/>
      <c r="E30" s="27"/>
      <c r="F30" s="27"/>
      <c r="G30" s="87"/>
    </row>
    <row r="31" spans="1:7" ht="14.5" x14ac:dyDescent="0.3">
      <c r="A31" s="85"/>
      <c r="B31" s="99"/>
      <c r="C31" s="35" t="s">
        <v>230</v>
      </c>
      <c r="D31" s="48"/>
      <c r="E31" s="27"/>
      <c r="F31" s="27"/>
      <c r="G31" s="87"/>
    </row>
    <row r="32" spans="1:7" ht="14.5" customHeight="1" x14ac:dyDescent="0.3">
      <c r="A32" s="85"/>
      <c r="B32" s="98" t="s">
        <v>90</v>
      </c>
      <c r="C32" s="35" t="s">
        <v>227</v>
      </c>
      <c r="D32" s="27"/>
      <c r="E32" s="27"/>
      <c r="F32" s="27"/>
      <c r="G32" s="87"/>
    </row>
    <row r="33" spans="1:7" ht="14.5" x14ac:dyDescent="0.3">
      <c r="A33" s="85"/>
      <c r="B33" s="99"/>
      <c r="C33" s="35" t="s">
        <v>230</v>
      </c>
      <c r="D33" s="27"/>
      <c r="E33" s="27"/>
      <c r="F33" s="27"/>
      <c r="G33" s="87"/>
    </row>
    <row r="34" spans="1:7" ht="28" x14ac:dyDescent="0.3">
      <c r="A34" s="85"/>
      <c r="B34" s="23" t="s">
        <v>91</v>
      </c>
      <c r="C34" s="35" t="s">
        <v>257</v>
      </c>
      <c r="D34" s="48"/>
      <c r="E34" s="27"/>
      <c r="F34" s="27"/>
      <c r="G34" s="87"/>
    </row>
    <row r="35" spans="1:7" ht="42" x14ac:dyDescent="0.3">
      <c r="A35" s="85"/>
      <c r="B35" s="23" t="s">
        <v>92</v>
      </c>
      <c r="C35" s="35" t="s">
        <v>230</v>
      </c>
      <c r="D35" s="27"/>
      <c r="E35" s="27"/>
      <c r="F35" s="27"/>
      <c r="G35" s="87"/>
    </row>
    <row r="36" spans="1:7" ht="42" x14ac:dyDescent="0.3">
      <c r="A36" s="85"/>
      <c r="B36" s="23" t="s">
        <v>93</v>
      </c>
      <c r="C36" s="35" t="s">
        <v>237</v>
      </c>
      <c r="D36" s="25" t="s">
        <v>238</v>
      </c>
      <c r="E36" s="27" t="s">
        <v>239</v>
      </c>
      <c r="F36" s="25" t="s">
        <v>238</v>
      </c>
      <c r="G36" s="87"/>
    </row>
    <row r="37" spans="1:7" ht="14.5" customHeight="1" x14ac:dyDescent="0.3">
      <c r="A37" s="85"/>
      <c r="B37" s="98" t="s">
        <v>94</v>
      </c>
      <c r="C37" s="43" t="s">
        <v>244</v>
      </c>
      <c r="D37" s="25"/>
      <c r="E37" s="27"/>
      <c r="F37" s="25"/>
      <c r="G37" s="87"/>
    </row>
    <row r="38" spans="1:7" ht="14.5" x14ac:dyDescent="0.3">
      <c r="A38" s="85"/>
      <c r="B38" s="99"/>
      <c r="C38" s="35" t="s">
        <v>233</v>
      </c>
      <c r="D38" s="25"/>
      <c r="E38" s="27"/>
      <c r="F38" s="25"/>
      <c r="G38" s="87"/>
    </row>
    <row r="39" spans="1:7" ht="28" x14ac:dyDescent="0.3">
      <c r="A39" s="85"/>
      <c r="B39" s="23" t="s">
        <v>95</v>
      </c>
      <c r="C39" s="25" t="s">
        <v>228</v>
      </c>
      <c r="D39" s="49" t="s">
        <v>258</v>
      </c>
      <c r="E39" s="27" t="s">
        <v>239</v>
      </c>
      <c r="F39" s="25" t="s">
        <v>240</v>
      </c>
      <c r="G39" s="87"/>
    </row>
    <row r="40" spans="1:7" ht="42" customHeight="1" x14ac:dyDescent="0.3">
      <c r="A40" s="85"/>
      <c r="B40" s="98" t="s">
        <v>96</v>
      </c>
      <c r="C40" s="35" t="s">
        <v>241</v>
      </c>
      <c r="D40" s="25"/>
      <c r="E40" s="27"/>
      <c r="F40" s="25"/>
      <c r="G40" s="87"/>
    </row>
    <row r="41" spans="1:7" x14ac:dyDescent="0.3">
      <c r="A41" s="85"/>
      <c r="B41" s="99"/>
      <c r="C41" s="25" t="s">
        <v>259</v>
      </c>
      <c r="D41" s="25"/>
      <c r="E41" s="27"/>
      <c r="F41" s="25"/>
      <c r="G41" s="87"/>
    </row>
    <row r="42" spans="1:7" s="20" customFormat="1" ht="14.5" x14ac:dyDescent="0.3">
      <c r="A42" s="85"/>
      <c r="B42" s="26" t="s">
        <v>64</v>
      </c>
      <c r="C42" s="35" t="s">
        <v>132</v>
      </c>
      <c r="D42" s="52"/>
      <c r="E42" s="53"/>
      <c r="F42" s="51"/>
      <c r="G42" s="87"/>
    </row>
    <row r="43" spans="1:7" ht="28" x14ac:dyDescent="0.3">
      <c r="A43" s="85"/>
      <c r="B43" s="23" t="s">
        <v>97</v>
      </c>
      <c r="C43" s="25" t="s">
        <v>242</v>
      </c>
      <c r="D43" s="25"/>
      <c r="E43" s="27"/>
      <c r="F43" s="25"/>
      <c r="G43" s="87"/>
    </row>
    <row r="44" spans="1:7" ht="14.5" x14ac:dyDescent="0.3">
      <c r="A44" s="85"/>
      <c r="B44" s="98" t="s">
        <v>98</v>
      </c>
      <c r="C44" s="35" t="s">
        <v>227</v>
      </c>
      <c r="D44" s="26"/>
      <c r="E44" s="27"/>
      <c r="F44" s="25"/>
      <c r="G44" s="87"/>
    </row>
    <row r="45" spans="1:7" ht="14.5" x14ac:dyDescent="0.3">
      <c r="A45" s="85"/>
      <c r="B45" s="124"/>
      <c r="C45" s="35" t="s">
        <v>230</v>
      </c>
      <c r="D45" s="54"/>
      <c r="E45" s="27"/>
      <c r="F45" s="25"/>
      <c r="G45" s="87"/>
    </row>
    <row r="46" spans="1:7" x14ac:dyDescent="0.3">
      <c r="A46" s="85"/>
      <c r="B46" s="99"/>
      <c r="C46" s="25" t="s">
        <v>260</v>
      </c>
      <c r="D46" s="50"/>
      <c r="E46" s="27"/>
      <c r="F46" s="25"/>
      <c r="G46" s="87"/>
    </row>
    <row r="47" spans="1:7" ht="14.5" x14ac:dyDescent="0.3">
      <c r="A47" s="85"/>
      <c r="B47" s="98" t="s">
        <v>99</v>
      </c>
      <c r="C47" s="35" t="s">
        <v>233</v>
      </c>
      <c r="D47" s="25"/>
      <c r="E47" s="27"/>
      <c r="F47" s="25"/>
      <c r="G47" s="87"/>
    </row>
    <row r="48" spans="1:7" ht="14.5" x14ac:dyDescent="0.3">
      <c r="A48" s="85"/>
      <c r="B48" s="99"/>
      <c r="C48" s="35" t="s">
        <v>263</v>
      </c>
      <c r="D48" s="25"/>
      <c r="E48" s="27"/>
      <c r="F48" s="25"/>
      <c r="G48" s="87"/>
    </row>
    <row r="49" spans="1:8" ht="28" x14ac:dyDescent="0.3">
      <c r="A49" s="85"/>
      <c r="B49" s="23" t="s">
        <v>100</v>
      </c>
      <c r="C49" s="25" t="s">
        <v>228</v>
      </c>
      <c r="D49" s="25"/>
      <c r="E49" s="27"/>
      <c r="F49" s="25"/>
      <c r="G49" s="87"/>
    </row>
    <row r="50" spans="1:8" ht="28" x14ac:dyDescent="0.3">
      <c r="A50" s="85"/>
      <c r="B50" s="23" t="s">
        <v>101</v>
      </c>
      <c r="C50" s="25" t="s">
        <v>243</v>
      </c>
      <c r="D50" s="25"/>
      <c r="E50" s="27"/>
      <c r="F50" s="25"/>
      <c r="G50" s="87"/>
    </row>
    <row r="51" spans="1:8" ht="126" x14ac:dyDescent="0.3">
      <c r="A51" s="85"/>
      <c r="B51" s="23" t="s">
        <v>102</v>
      </c>
      <c r="C51" s="25" t="s">
        <v>261</v>
      </c>
      <c r="D51" s="25"/>
      <c r="E51" s="27"/>
      <c r="F51" s="25"/>
      <c r="G51" s="87"/>
    </row>
    <row r="52" spans="1:8" ht="28" x14ac:dyDescent="0.3">
      <c r="A52" s="86"/>
      <c r="B52" s="24" t="s">
        <v>103</v>
      </c>
      <c r="C52" s="43" t="s">
        <v>244</v>
      </c>
      <c r="D52" s="25"/>
      <c r="E52" s="27"/>
      <c r="F52" s="25"/>
      <c r="G52" s="88"/>
    </row>
    <row r="53" spans="1:8" ht="28.5" customHeight="1" x14ac:dyDescent="0.3">
      <c r="A53" s="81" t="s">
        <v>74</v>
      </c>
      <c r="B53" s="82"/>
      <c r="C53" s="82"/>
      <c r="D53" s="82"/>
      <c r="E53" s="82"/>
      <c r="F53" s="82"/>
      <c r="G53" s="83"/>
    </row>
    <row r="54" spans="1:8" ht="28" x14ac:dyDescent="0.3">
      <c r="A54" s="73" t="s">
        <v>77</v>
      </c>
      <c r="B54" s="21" t="s">
        <v>104</v>
      </c>
      <c r="C54" s="44" t="s">
        <v>245</v>
      </c>
      <c r="D54" s="75" t="s">
        <v>114</v>
      </c>
      <c r="E54" s="76"/>
      <c r="F54" s="76"/>
      <c r="G54" s="77"/>
      <c r="H54" s="20"/>
    </row>
    <row r="55" spans="1:8" x14ac:dyDescent="0.3">
      <c r="A55" s="74"/>
      <c r="B55" s="22" t="s">
        <v>76</v>
      </c>
      <c r="C55" s="28" t="s">
        <v>246</v>
      </c>
      <c r="D55" s="78"/>
      <c r="E55" s="79"/>
      <c r="F55" s="79"/>
      <c r="G55" s="80"/>
    </row>
    <row r="56" spans="1:8" x14ac:dyDescent="0.3">
      <c r="A56" s="123" t="s">
        <v>0</v>
      </c>
      <c r="B56" s="123"/>
      <c r="C56" s="123"/>
      <c r="D56" s="123"/>
      <c r="E56" s="123"/>
      <c r="F56" s="123"/>
      <c r="G56" s="123"/>
    </row>
    <row r="57" spans="1:8" ht="28" x14ac:dyDescent="0.3">
      <c r="A57" s="14" t="s">
        <v>75</v>
      </c>
      <c r="B57" s="7" t="s">
        <v>78</v>
      </c>
      <c r="C57" s="35" t="s">
        <v>263</v>
      </c>
      <c r="D57" s="27"/>
      <c r="E57" s="27"/>
      <c r="F57" s="27"/>
      <c r="G57" s="27"/>
    </row>
    <row r="58" spans="1:8" ht="14.5" customHeight="1" x14ac:dyDescent="0.3">
      <c r="A58" s="121"/>
      <c r="B58" s="95" t="s">
        <v>1</v>
      </c>
      <c r="C58" s="35" t="s">
        <v>132</v>
      </c>
      <c r="D58" s="27"/>
      <c r="E58" s="27"/>
      <c r="F58" s="27"/>
      <c r="G58" s="27"/>
    </row>
    <row r="59" spans="1:8" ht="70.5" customHeight="1" x14ac:dyDescent="0.3">
      <c r="A59" s="122"/>
      <c r="B59" s="96"/>
      <c r="C59" s="55" t="s">
        <v>262</v>
      </c>
      <c r="D59" s="27"/>
      <c r="E59" s="27"/>
      <c r="F59" s="27"/>
      <c r="G59" s="27"/>
    </row>
    <row r="60" spans="1:8" x14ac:dyDescent="0.3">
      <c r="A60" s="118" t="s">
        <v>2</v>
      </c>
      <c r="B60" s="119"/>
      <c r="C60" s="119"/>
      <c r="D60" s="119"/>
      <c r="E60" s="119"/>
      <c r="F60" s="119"/>
      <c r="G60" s="120"/>
    </row>
    <row r="61" spans="1:8" ht="28" x14ac:dyDescent="0.3">
      <c r="A61" s="14" t="s">
        <v>75</v>
      </c>
      <c r="B61" s="7" t="s">
        <v>78</v>
      </c>
      <c r="C61" s="27" t="s">
        <v>248</v>
      </c>
      <c r="D61" s="27"/>
      <c r="E61" s="27"/>
      <c r="F61" s="27"/>
      <c r="G61" s="27"/>
    </row>
    <row r="62" spans="1:8" ht="28" x14ac:dyDescent="0.3">
      <c r="A62" s="117" t="s">
        <v>5</v>
      </c>
      <c r="B62" s="7" t="s">
        <v>3</v>
      </c>
      <c r="C62" s="56" t="s">
        <v>264</v>
      </c>
      <c r="D62" s="27"/>
      <c r="E62" s="27"/>
      <c r="F62" s="27"/>
      <c r="G62" s="27"/>
    </row>
    <row r="63" spans="1:8" ht="28" x14ac:dyDescent="0.3">
      <c r="A63" s="117"/>
      <c r="B63" s="7" t="s">
        <v>4</v>
      </c>
      <c r="C63" s="56" t="s">
        <v>264</v>
      </c>
      <c r="D63" s="27"/>
      <c r="E63" s="27"/>
      <c r="F63" s="27"/>
      <c r="G63" s="27"/>
    </row>
    <row r="64" spans="1:8" x14ac:dyDescent="0.3">
      <c r="A64" s="118" t="s">
        <v>6</v>
      </c>
      <c r="B64" s="119"/>
      <c r="C64" s="119"/>
      <c r="D64" s="119"/>
      <c r="E64" s="119"/>
      <c r="F64" s="119"/>
      <c r="G64" s="120"/>
    </row>
    <row r="65" spans="1:7" ht="28" x14ac:dyDescent="0.3">
      <c r="A65" s="14" t="s">
        <v>75</v>
      </c>
      <c r="B65" s="7" t="s">
        <v>78</v>
      </c>
      <c r="C65" s="27" t="s">
        <v>248</v>
      </c>
      <c r="D65" s="27"/>
      <c r="E65" s="27"/>
      <c r="F65" s="27"/>
      <c r="G65" s="27"/>
    </row>
    <row r="66" spans="1:7" ht="28" x14ac:dyDescent="0.3">
      <c r="A66" s="117" t="s">
        <v>12</v>
      </c>
      <c r="B66" s="7" t="s">
        <v>7</v>
      </c>
      <c r="C66" s="27" t="s">
        <v>265</v>
      </c>
      <c r="D66" s="27" t="s">
        <v>267</v>
      </c>
      <c r="E66" s="27" t="s">
        <v>239</v>
      </c>
      <c r="F66" s="25" t="s">
        <v>266</v>
      </c>
      <c r="G66" s="27"/>
    </row>
    <row r="67" spans="1:7" s="19" customFormat="1" ht="28" x14ac:dyDescent="0.3">
      <c r="A67" s="117"/>
      <c r="B67" s="7" t="s">
        <v>8</v>
      </c>
      <c r="C67" s="27" t="s">
        <v>228</v>
      </c>
      <c r="D67" s="27" t="s">
        <v>268</v>
      </c>
      <c r="E67" s="27" t="s">
        <v>239</v>
      </c>
      <c r="F67" s="27" t="s">
        <v>269</v>
      </c>
      <c r="G67" s="27"/>
    </row>
    <row r="68" spans="1:7" x14ac:dyDescent="0.3">
      <c r="A68" s="117"/>
      <c r="B68" s="7" t="s">
        <v>9</v>
      </c>
      <c r="C68" s="27" t="s">
        <v>228</v>
      </c>
      <c r="D68" s="27" t="s">
        <v>270</v>
      </c>
      <c r="E68" s="27" t="s">
        <v>239</v>
      </c>
      <c r="F68" s="27" t="s">
        <v>269</v>
      </c>
      <c r="G68" s="27"/>
    </row>
    <row r="69" spans="1:7" ht="28" x14ac:dyDescent="0.3">
      <c r="A69" s="117"/>
      <c r="B69" s="7" t="s">
        <v>10</v>
      </c>
      <c r="C69" s="27" t="s">
        <v>265</v>
      </c>
      <c r="D69" s="27"/>
      <c r="E69" s="27"/>
      <c r="F69" s="27"/>
      <c r="G69" s="27"/>
    </row>
    <row r="70" spans="1:7" ht="42" x14ac:dyDescent="0.3">
      <c r="A70" s="117"/>
      <c r="B70" s="7" t="s">
        <v>11</v>
      </c>
      <c r="C70" s="27" t="s">
        <v>228</v>
      </c>
      <c r="D70" s="27" t="s">
        <v>271</v>
      </c>
      <c r="E70" s="27" t="s">
        <v>239</v>
      </c>
      <c r="F70" s="27" t="s">
        <v>269</v>
      </c>
      <c r="G70" s="27"/>
    </row>
    <row r="71" spans="1:7" x14ac:dyDescent="0.3">
      <c r="A71" s="118" t="s">
        <v>108</v>
      </c>
      <c r="B71" s="119"/>
      <c r="C71" s="119"/>
      <c r="D71" s="119"/>
      <c r="E71" s="119"/>
      <c r="F71" s="119"/>
      <c r="G71" s="120"/>
    </row>
    <row r="72" spans="1:7" ht="28" x14ac:dyDescent="0.3">
      <c r="A72" s="14" t="s">
        <v>75</v>
      </c>
      <c r="B72" s="7" t="s">
        <v>78</v>
      </c>
      <c r="C72" s="27" t="s">
        <v>248</v>
      </c>
      <c r="D72" s="27"/>
      <c r="E72" s="27"/>
      <c r="F72" s="27"/>
      <c r="G72" s="27"/>
    </row>
    <row r="73" spans="1:7" ht="28" x14ac:dyDescent="0.3">
      <c r="A73" s="117" t="s">
        <v>18</v>
      </c>
      <c r="B73" s="7" t="s">
        <v>13</v>
      </c>
      <c r="C73" s="27" t="s">
        <v>272</v>
      </c>
      <c r="D73" s="28"/>
      <c r="E73" s="27"/>
      <c r="F73" s="28"/>
      <c r="G73" s="27"/>
    </row>
    <row r="74" spans="1:7" ht="28" x14ac:dyDescent="0.3">
      <c r="A74" s="117"/>
      <c r="B74" s="7" t="s">
        <v>14</v>
      </c>
      <c r="C74" s="56" t="s">
        <v>273</v>
      </c>
      <c r="D74" s="28"/>
      <c r="E74" s="27"/>
      <c r="F74" s="28"/>
      <c r="G74" s="27"/>
    </row>
    <row r="75" spans="1:7" x14ac:dyDescent="0.3">
      <c r="A75" s="117"/>
      <c r="B75" s="7" t="s">
        <v>15</v>
      </c>
      <c r="C75" s="27" t="s">
        <v>274</v>
      </c>
      <c r="D75" s="28"/>
      <c r="E75" s="27"/>
      <c r="F75" s="28"/>
      <c r="G75" s="27"/>
    </row>
    <row r="76" spans="1:7" ht="14.5" x14ac:dyDescent="0.3">
      <c r="A76" s="117"/>
      <c r="B76" s="95" t="s">
        <v>16</v>
      </c>
      <c r="C76" s="56" t="s">
        <v>273</v>
      </c>
      <c r="D76" s="28"/>
      <c r="E76" s="27"/>
      <c r="F76" s="28"/>
      <c r="G76" s="27"/>
    </row>
    <row r="77" spans="1:7" x14ac:dyDescent="0.3">
      <c r="A77" s="117"/>
      <c r="B77" s="96"/>
      <c r="C77" s="27" t="s">
        <v>274</v>
      </c>
      <c r="D77" s="27"/>
      <c r="E77" s="27"/>
      <c r="F77" s="27"/>
      <c r="G77" s="27"/>
    </row>
    <row r="78" spans="1:7" ht="14.5" x14ac:dyDescent="0.3">
      <c r="A78" s="117"/>
      <c r="B78" s="7" t="s">
        <v>17</v>
      </c>
      <c r="C78" s="56" t="s">
        <v>264</v>
      </c>
      <c r="D78" s="27"/>
      <c r="E78" s="27"/>
      <c r="F78" s="27"/>
      <c r="G78" s="27"/>
    </row>
    <row r="79" spans="1:7" x14ac:dyDescent="0.3">
      <c r="A79" s="118" t="s">
        <v>19</v>
      </c>
      <c r="B79" s="119"/>
      <c r="C79" s="119"/>
      <c r="D79" s="119"/>
      <c r="E79" s="119"/>
      <c r="F79" s="119"/>
      <c r="G79" s="120"/>
    </row>
    <row r="80" spans="1:7" ht="28" x14ac:dyDescent="0.3">
      <c r="A80" s="14" t="s">
        <v>75</v>
      </c>
      <c r="B80" s="7" t="s">
        <v>78</v>
      </c>
      <c r="C80" s="27" t="s">
        <v>248</v>
      </c>
      <c r="D80" s="27"/>
      <c r="E80" s="27"/>
      <c r="F80" s="27"/>
      <c r="G80" s="27"/>
    </row>
    <row r="81" spans="1:7" ht="42" x14ac:dyDescent="0.3">
      <c r="A81" s="117"/>
      <c r="B81" s="7" t="s">
        <v>106</v>
      </c>
      <c r="C81" s="27" t="s">
        <v>275</v>
      </c>
      <c r="D81" s="27"/>
      <c r="E81" s="27"/>
      <c r="F81" s="27"/>
      <c r="G81" s="27"/>
    </row>
    <row r="82" spans="1:7" ht="28" x14ac:dyDescent="0.3">
      <c r="A82" s="117"/>
      <c r="B82" s="7" t="s">
        <v>20</v>
      </c>
      <c r="C82" s="27" t="s">
        <v>275</v>
      </c>
      <c r="D82" s="27"/>
      <c r="E82" s="27"/>
      <c r="F82" s="27"/>
      <c r="G82" s="27"/>
    </row>
    <row r="83" spans="1:7" x14ac:dyDescent="0.3">
      <c r="A83" s="118" t="s">
        <v>21</v>
      </c>
      <c r="B83" s="119"/>
      <c r="C83" s="119"/>
      <c r="D83" s="119"/>
      <c r="E83" s="119"/>
      <c r="F83" s="119"/>
      <c r="G83" s="120"/>
    </row>
    <row r="84" spans="1:7" ht="28" x14ac:dyDescent="0.3">
      <c r="A84" s="14" t="s">
        <v>75</v>
      </c>
      <c r="B84" s="7" t="s">
        <v>78</v>
      </c>
      <c r="C84" s="27" t="s">
        <v>248</v>
      </c>
      <c r="D84" s="27"/>
      <c r="E84" s="27"/>
      <c r="F84" s="27"/>
      <c r="G84" s="27"/>
    </row>
    <row r="85" spans="1:7" ht="28" x14ac:dyDescent="0.3">
      <c r="A85" s="117" t="s">
        <v>28</v>
      </c>
      <c r="B85" s="7" t="s">
        <v>22</v>
      </c>
      <c r="C85" s="27" t="s">
        <v>276</v>
      </c>
      <c r="D85" s="27"/>
      <c r="E85" s="27"/>
      <c r="F85" s="27"/>
      <c r="G85" s="27"/>
    </row>
    <row r="86" spans="1:7" ht="28" x14ac:dyDescent="0.3">
      <c r="A86" s="117"/>
      <c r="B86" s="7" t="s">
        <v>23</v>
      </c>
      <c r="C86" s="27" t="s">
        <v>276</v>
      </c>
      <c r="D86" s="27"/>
      <c r="E86" s="27"/>
      <c r="F86" s="27"/>
      <c r="G86" s="27"/>
    </row>
    <row r="87" spans="1:7" ht="28" x14ac:dyDescent="0.3">
      <c r="A87" s="117"/>
      <c r="B87" s="7" t="s">
        <v>24</v>
      </c>
      <c r="C87" s="27" t="s">
        <v>228</v>
      </c>
      <c r="D87" s="27" t="s">
        <v>277</v>
      </c>
      <c r="E87" s="27" t="s">
        <v>239</v>
      </c>
      <c r="F87" s="25" t="s">
        <v>240</v>
      </c>
      <c r="G87" s="27"/>
    </row>
    <row r="88" spans="1:7" ht="28" x14ac:dyDescent="0.3">
      <c r="A88" s="117"/>
      <c r="B88" s="7" t="s">
        <v>25</v>
      </c>
      <c r="C88" s="27" t="s">
        <v>228</v>
      </c>
      <c r="D88" s="27" t="s">
        <v>278</v>
      </c>
      <c r="E88" s="27" t="s">
        <v>239</v>
      </c>
      <c r="F88" s="27" t="s">
        <v>269</v>
      </c>
      <c r="G88" s="27"/>
    </row>
    <row r="89" spans="1:7" ht="28" x14ac:dyDescent="0.3">
      <c r="A89" s="117"/>
      <c r="B89" s="7" t="s">
        <v>26</v>
      </c>
      <c r="C89" s="27" t="s">
        <v>279</v>
      </c>
      <c r="D89" s="27"/>
      <c r="E89" s="27"/>
      <c r="F89" s="27"/>
      <c r="G89" s="27"/>
    </row>
    <row r="90" spans="1:7" ht="28" x14ac:dyDescent="0.3">
      <c r="A90" s="117"/>
      <c r="B90" s="7" t="s">
        <v>27</v>
      </c>
      <c r="C90" s="27" t="s">
        <v>279</v>
      </c>
      <c r="D90" s="27"/>
      <c r="E90" s="27"/>
      <c r="F90" s="27"/>
      <c r="G90" s="27"/>
    </row>
    <row r="91" spans="1:7" ht="56" x14ac:dyDescent="0.3">
      <c r="A91" s="117"/>
      <c r="B91" s="7" t="s">
        <v>107</v>
      </c>
      <c r="C91" s="27" t="s">
        <v>279</v>
      </c>
      <c r="D91" s="27"/>
      <c r="E91" s="27"/>
      <c r="F91" s="27"/>
      <c r="G91" s="27"/>
    </row>
    <row r="92" spans="1:7" x14ac:dyDescent="0.3">
      <c r="A92" s="118" t="s">
        <v>80</v>
      </c>
      <c r="B92" s="119"/>
      <c r="C92" s="119"/>
      <c r="D92" s="119"/>
      <c r="E92" s="119"/>
      <c r="F92" s="119"/>
      <c r="G92" s="120"/>
    </row>
    <row r="93" spans="1:7" ht="28" x14ac:dyDescent="0.3">
      <c r="A93" s="14" t="s">
        <v>75</v>
      </c>
      <c r="B93" s="7" t="s">
        <v>78</v>
      </c>
      <c r="C93" s="27" t="s">
        <v>248</v>
      </c>
      <c r="D93" s="27"/>
      <c r="E93" s="27"/>
      <c r="F93" s="27"/>
      <c r="G93" s="27"/>
    </row>
    <row r="94" spans="1:7" ht="42" x14ac:dyDescent="0.3">
      <c r="A94" s="117" t="s">
        <v>34</v>
      </c>
      <c r="B94" s="7" t="s">
        <v>29</v>
      </c>
      <c r="C94" s="27" t="s">
        <v>281</v>
      </c>
      <c r="D94" s="28"/>
      <c r="E94" s="27"/>
      <c r="F94" s="28"/>
      <c r="G94" s="27"/>
    </row>
    <row r="95" spans="1:7" ht="42" x14ac:dyDescent="0.3">
      <c r="A95" s="117"/>
      <c r="B95" s="7" t="s">
        <v>30</v>
      </c>
      <c r="C95" s="27" t="s">
        <v>282</v>
      </c>
      <c r="D95" s="28"/>
      <c r="E95" s="27"/>
      <c r="F95" s="28"/>
      <c r="G95" s="27"/>
    </row>
    <row r="96" spans="1:7" x14ac:dyDescent="0.3">
      <c r="A96" s="117"/>
      <c r="B96" s="7" t="s">
        <v>31</v>
      </c>
      <c r="C96" s="27" t="s">
        <v>281</v>
      </c>
      <c r="D96" s="27"/>
      <c r="E96" s="27"/>
      <c r="F96" s="27"/>
      <c r="G96" s="27"/>
    </row>
    <row r="97" spans="1:7" ht="28" x14ac:dyDescent="0.3">
      <c r="A97" s="117"/>
      <c r="B97" s="7" t="s">
        <v>32</v>
      </c>
      <c r="C97" s="27" t="s">
        <v>281</v>
      </c>
      <c r="D97" s="27"/>
      <c r="E97" s="27"/>
      <c r="F97" s="27"/>
      <c r="G97" s="27"/>
    </row>
    <row r="98" spans="1:7" ht="28" x14ac:dyDescent="0.3">
      <c r="A98" s="117"/>
      <c r="B98" s="7" t="s">
        <v>33</v>
      </c>
      <c r="C98" s="27" t="s">
        <v>281</v>
      </c>
      <c r="D98" s="27"/>
      <c r="E98" s="27"/>
      <c r="F98" s="27"/>
      <c r="G98" s="27"/>
    </row>
    <row r="99" spans="1:7" x14ac:dyDescent="0.3">
      <c r="A99" s="118" t="s">
        <v>35</v>
      </c>
      <c r="B99" s="119"/>
      <c r="C99" s="119"/>
      <c r="D99" s="119"/>
      <c r="E99" s="119"/>
      <c r="F99" s="119"/>
      <c r="G99" s="120"/>
    </row>
    <row r="100" spans="1:7" ht="14.5" x14ac:dyDescent="0.3">
      <c r="A100" s="121" t="s">
        <v>75</v>
      </c>
      <c r="B100" s="95" t="s">
        <v>78</v>
      </c>
      <c r="C100" s="35" t="s">
        <v>233</v>
      </c>
      <c r="D100" s="27"/>
      <c r="E100" s="27"/>
      <c r="F100" s="27"/>
      <c r="G100" s="27"/>
    </row>
    <row r="101" spans="1:7" ht="14.5" x14ac:dyDescent="0.3">
      <c r="A101" s="122"/>
      <c r="B101" s="96"/>
      <c r="C101" s="43" t="s">
        <v>244</v>
      </c>
      <c r="D101" s="27"/>
      <c r="E101" s="27"/>
      <c r="F101" s="27"/>
      <c r="G101" s="27"/>
    </row>
    <row r="102" spans="1:7" ht="14.5" x14ac:dyDescent="0.3">
      <c r="A102" s="117" t="s">
        <v>39</v>
      </c>
      <c r="B102" s="95" t="s">
        <v>36</v>
      </c>
      <c r="C102" s="35" t="s">
        <v>233</v>
      </c>
      <c r="D102" s="27"/>
      <c r="E102" s="27"/>
      <c r="F102" s="27"/>
      <c r="G102" s="27"/>
    </row>
    <row r="103" spans="1:7" ht="14.5" x14ac:dyDescent="0.3">
      <c r="A103" s="117"/>
      <c r="B103" s="96"/>
      <c r="C103" s="43" t="s">
        <v>244</v>
      </c>
      <c r="D103" s="27"/>
      <c r="E103" s="27"/>
      <c r="F103" s="27"/>
      <c r="G103" s="27"/>
    </row>
    <row r="104" spans="1:7" ht="14.5" x14ac:dyDescent="0.3">
      <c r="A104" s="117"/>
      <c r="B104" s="95" t="s">
        <v>37</v>
      </c>
      <c r="C104" s="35" t="s">
        <v>233</v>
      </c>
      <c r="D104" s="27"/>
      <c r="E104" s="27"/>
      <c r="F104" s="27"/>
      <c r="G104" s="27"/>
    </row>
    <row r="105" spans="1:7" ht="14.5" x14ac:dyDescent="0.3">
      <c r="A105" s="117"/>
      <c r="B105" s="96"/>
      <c r="C105" s="43" t="s">
        <v>244</v>
      </c>
      <c r="D105" s="27"/>
      <c r="E105" s="27"/>
      <c r="F105" s="27"/>
      <c r="G105" s="27"/>
    </row>
    <row r="106" spans="1:7" ht="14.5" x14ac:dyDescent="0.3">
      <c r="A106" s="117"/>
      <c r="B106" s="95" t="s">
        <v>38</v>
      </c>
      <c r="C106" s="43" t="s">
        <v>244</v>
      </c>
      <c r="D106" s="27"/>
      <c r="E106" s="27"/>
      <c r="F106" s="27"/>
      <c r="G106" s="27"/>
    </row>
    <row r="107" spans="1:7" ht="14.5" x14ac:dyDescent="0.3">
      <c r="A107" s="117"/>
      <c r="B107" s="96"/>
      <c r="C107" s="35" t="s">
        <v>233</v>
      </c>
      <c r="D107" s="27"/>
      <c r="E107" s="27"/>
      <c r="F107" s="27"/>
      <c r="G107" s="27"/>
    </row>
    <row r="108" spans="1:7" x14ac:dyDescent="0.3">
      <c r="A108" s="118" t="s">
        <v>109</v>
      </c>
      <c r="B108" s="119"/>
      <c r="C108" s="119"/>
      <c r="D108" s="119"/>
      <c r="E108" s="119"/>
      <c r="F108" s="119"/>
      <c r="G108" s="120"/>
    </row>
    <row r="109" spans="1:7" ht="28" x14ac:dyDescent="0.3">
      <c r="A109" s="14" t="s">
        <v>75</v>
      </c>
      <c r="B109" s="7" t="s">
        <v>78</v>
      </c>
      <c r="C109" s="35" t="s">
        <v>233</v>
      </c>
      <c r="D109" s="27"/>
      <c r="E109" s="27"/>
      <c r="F109" s="27"/>
      <c r="G109" s="27"/>
    </row>
    <row r="110" spans="1:7" ht="42" x14ac:dyDescent="0.3">
      <c r="A110" s="117" t="s">
        <v>50</v>
      </c>
      <c r="B110" s="7" t="s">
        <v>40</v>
      </c>
      <c r="C110" s="35" t="s">
        <v>233</v>
      </c>
      <c r="D110" s="28"/>
      <c r="E110" s="27"/>
      <c r="F110" s="28"/>
      <c r="G110" s="27"/>
    </row>
    <row r="111" spans="1:7" ht="42" x14ac:dyDescent="0.3">
      <c r="A111" s="117"/>
      <c r="B111" s="7" t="s">
        <v>41</v>
      </c>
      <c r="C111" s="35" t="s">
        <v>233</v>
      </c>
      <c r="D111" s="28"/>
      <c r="E111" s="27"/>
      <c r="F111" s="28"/>
      <c r="G111" s="27"/>
    </row>
    <row r="112" spans="1:7" ht="28" x14ac:dyDescent="0.3">
      <c r="A112" s="117"/>
      <c r="B112" s="7" t="s">
        <v>42</v>
      </c>
      <c r="C112" s="35" t="s">
        <v>233</v>
      </c>
      <c r="D112" s="28"/>
      <c r="E112" s="27"/>
      <c r="F112" s="28"/>
      <c r="G112" s="27"/>
    </row>
    <row r="113" spans="1:7" ht="70" x14ac:dyDescent="0.3">
      <c r="A113" s="117"/>
      <c r="B113" s="7" t="s">
        <v>43</v>
      </c>
      <c r="C113" s="35" t="s">
        <v>233</v>
      </c>
      <c r="D113" s="28"/>
      <c r="E113" s="27"/>
      <c r="F113" s="28"/>
      <c r="G113" s="27"/>
    </row>
    <row r="114" spans="1:7" ht="42" x14ac:dyDescent="0.3">
      <c r="A114" s="117"/>
      <c r="B114" s="7" t="s">
        <v>44</v>
      </c>
      <c r="C114" s="35" t="s">
        <v>233</v>
      </c>
      <c r="D114" s="28"/>
      <c r="E114" s="27"/>
      <c r="F114" s="28"/>
      <c r="G114" s="27"/>
    </row>
    <row r="115" spans="1:7" ht="28" x14ac:dyDescent="0.3">
      <c r="A115" s="117"/>
      <c r="B115" s="7" t="s">
        <v>45</v>
      </c>
      <c r="C115" s="35" t="s">
        <v>233</v>
      </c>
      <c r="D115" s="28"/>
      <c r="E115" s="27"/>
      <c r="F115" s="28"/>
      <c r="G115" s="27"/>
    </row>
    <row r="116" spans="1:7" ht="70" x14ac:dyDescent="0.3">
      <c r="A116" s="117"/>
      <c r="B116" s="7" t="s">
        <v>46</v>
      </c>
      <c r="C116" s="35" t="s">
        <v>233</v>
      </c>
      <c r="D116" s="28"/>
      <c r="E116" s="27"/>
      <c r="F116" s="28"/>
      <c r="G116" s="27"/>
    </row>
    <row r="117" spans="1:7" ht="42" x14ac:dyDescent="0.3">
      <c r="A117" s="117"/>
      <c r="B117" s="7" t="s">
        <v>47</v>
      </c>
      <c r="C117" s="35" t="s">
        <v>233</v>
      </c>
      <c r="D117" s="27"/>
      <c r="E117" s="27"/>
      <c r="F117" s="27"/>
      <c r="G117" s="27"/>
    </row>
    <row r="118" spans="1:7" ht="14.5" x14ac:dyDescent="0.3">
      <c r="A118" s="117"/>
      <c r="B118" s="7" t="s">
        <v>48</v>
      </c>
      <c r="C118" s="35" t="s">
        <v>233</v>
      </c>
      <c r="D118" s="27"/>
      <c r="E118" s="27"/>
      <c r="F118" s="27"/>
      <c r="G118" s="27"/>
    </row>
    <row r="119" spans="1:7" ht="14.5" x14ac:dyDescent="0.3">
      <c r="A119" s="117"/>
      <c r="B119" s="7" t="s">
        <v>49</v>
      </c>
      <c r="C119" s="35" t="s">
        <v>233</v>
      </c>
      <c r="D119" s="27"/>
      <c r="E119" s="27"/>
      <c r="F119" s="27"/>
      <c r="G119" s="27"/>
    </row>
    <row r="120" spans="1:7" x14ac:dyDescent="0.3">
      <c r="A120" s="118" t="s">
        <v>110</v>
      </c>
      <c r="B120" s="119"/>
      <c r="C120" s="119"/>
      <c r="D120" s="119"/>
      <c r="E120" s="119"/>
      <c r="F120" s="119"/>
      <c r="G120" s="120"/>
    </row>
    <row r="121" spans="1:7" x14ac:dyDescent="0.3">
      <c r="A121" s="118" t="s">
        <v>111</v>
      </c>
      <c r="B121" s="119"/>
      <c r="C121" s="119"/>
      <c r="D121" s="119"/>
      <c r="E121" s="119"/>
      <c r="F121" s="119"/>
      <c r="G121" s="120"/>
    </row>
    <row r="122" spans="1:7" ht="28" customHeight="1" x14ac:dyDescent="0.3">
      <c r="A122" s="121" t="s">
        <v>75</v>
      </c>
      <c r="B122" s="95" t="s">
        <v>78</v>
      </c>
      <c r="C122" s="35" t="s">
        <v>233</v>
      </c>
      <c r="D122" s="27"/>
      <c r="E122" s="27"/>
      <c r="F122" s="27"/>
      <c r="G122" s="27"/>
    </row>
    <row r="123" spans="1:7" ht="14.5" x14ac:dyDescent="0.3">
      <c r="A123" s="122"/>
      <c r="B123" s="96"/>
      <c r="C123" s="43" t="s">
        <v>244</v>
      </c>
      <c r="D123" s="27"/>
      <c r="E123" s="27"/>
      <c r="F123" s="27"/>
      <c r="G123" s="27"/>
    </row>
    <row r="124" spans="1:7" ht="42" x14ac:dyDescent="0.3">
      <c r="A124" s="117" t="s">
        <v>53</v>
      </c>
      <c r="B124" s="7" t="s">
        <v>51</v>
      </c>
      <c r="C124" s="35" t="s">
        <v>233</v>
      </c>
      <c r="D124" s="27"/>
      <c r="E124" s="27"/>
      <c r="F124" s="27"/>
      <c r="G124" s="27"/>
    </row>
    <row r="125" spans="1:7" ht="42" x14ac:dyDescent="0.3">
      <c r="A125" s="117"/>
      <c r="B125" s="7" t="s">
        <v>52</v>
      </c>
      <c r="C125" s="35" t="s">
        <v>244</v>
      </c>
      <c r="D125" s="27"/>
      <c r="E125" s="27"/>
      <c r="F125" s="27"/>
      <c r="G125" s="27"/>
    </row>
    <row r="126" spans="1:7" ht="10.5" customHeight="1" x14ac:dyDescent="0.3">
      <c r="A126" s="8"/>
      <c r="G126" s="8"/>
    </row>
    <row r="127" spans="1:7" x14ac:dyDescent="0.3">
      <c r="E127" s="9"/>
    </row>
  </sheetData>
  <sheetProtection algorithmName="SHA-512" hashValue="NU+CNBpRWTse7gMRps1s2tddwkRNLILA5ieGq04lRle6IW36u7Omo3rMTCROjkGNqodxSZY//TVcWOHM+pqP7w==" saltValue="wvY/fdqtCScLVUcTGV1mug==" spinCount="100000" sheet="1" objects="1" scenarios="1"/>
  <dataConsolidate/>
  <mergeCells count="60">
    <mergeCell ref="B37:B38"/>
    <mergeCell ref="B40:B41"/>
    <mergeCell ref="A60:G60"/>
    <mergeCell ref="B76:B77"/>
    <mergeCell ref="A56:G56"/>
    <mergeCell ref="A58:A59"/>
    <mergeCell ref="A92:G92"/>
    <mergeCell ref="A85:A91"/>
    <mergeCell ref="A81:A82"/>
    <mergeCell ref="A73:A78"/>
    <mergeCell ref="A66:A70"/>
    <mergeCell ref="A62:A63"/>
    <mergeCell ref="A64:G64"/>
    <mergeCell ref="A71:G71"/>
    <mergeCell ref="A79:G79"/>
    <mergeCell ref="A83:G83"/>
    <mergeCell ref="B58:B59"/>
    <mergeCell ref="A94:A98"/>
    <mergeCell ref="A124:A125"/>
    <mergeCell ref="A121:G121"/>
    <mergeCell ref="A110:A119"/>
    <mergeCell ref="A120:G120"/>
    <mergeCell ref="B122:B123"/>
    <mergeCell ref="A122:A123"/>
    <mergeCell ref="A108:G108"/>
    <mergeCell ref="A102:A107"/>
    <mergeCell ref="A99:G99"/>
    <mergeCell ref="B100:B101"/>
    <mergeCell ref="A100:A101"/>
    <mergeCell ref="B104:B105"/>
    <mergeCell ref="B102:B103"/>
    <mergeCell ref="B106:B107"/>
    <mergeCell ref="A1:G1"/>
    <mergeCell ref="C3:G3"/>
    <mergeCell ref="C4:G4"/>
    <mergeCell ref="A2:B2"/>
    <mergeCell ref="A3:B3"/>
    <mergeCell ref="A4:B4"/>
    <mergeCell ref="C2:G2"/>
    <mergeCell ref="A54:A55"/>
    <mergeCell ref="D54:G55"/>
    <mergeCell ref="A53:G53"/>
    <mergeCell ref="A8:G8"/>
    <mergeCell ref="A9:A52"/>
    <mergeCell ref="G16:G52"/>
    <mergeCell ref="D9:G15"/>
    <mergeCell ref="B12:B13"/>
    <mergeCell ref="B21:B23"/>
    <mergeCell ref="B26:B27"/>
    <mergeCell ref="B9:B10"/>
    <mergeCell ref="B16:B18"/>
    <mergeCell ref="B44:B46"/>
    <mergeCell ref="B47:B48"/>
    <mergeCell ref="B30:B31"/>
    <mergeCell ref="B32:B33"/>
    <mergeCell ref="C6:C7"/>
    <mergeCell ref="D6:F6"/>
    <mergeCell ref="G6:G7"/>
    <mergeCell ref="A6:A7"/>
    <mergeCell ref="B6:B7"/>
  </mergeCells>
  <phoneticPr fontId="28" type="noConversion"/>
  <dataValidations count="1">
    <dataValidation type="list" allowBlank="1" showInputMessage="1" showErrorMessage="1" sqref="E61:E63 E65:E70 E72:E78 E84:E91 E93:E98 E100:E107 E109:E119 E122:E125 E16:E52 E57:E59 E80:E82" xr:uid="{3E06413D-A277-4B91-8837-958EEE26038F}">
      <formula1>"Not applicable,Legal prohibitions,Confidentiality constraints,Information unavailable/incomplete"</formula1>
    </dataValidation>
  </dataValidations>
  <hyperlinks>
    <hyperlink ref="C9" r:id="rId1" xr:uid="{343FB408-DF61-4741-8C39-0E200A11DC38}"/>
    <hyperlink ref="C13" r:id="rId2" xr:uid="{7443D33D-C81F-4C34-9348-29F186446573}"/>
    <hyperlink ref="C21" r:id="rId3" xr:uid="{A5B02B98-2B49-4FB4-B075-EFC22A5F495E}"/>
    <hyperlink ref="C22" r:id="rId4" xr:uid="{D712E7DD-C2F0-46AE-A938-3828E5CD0AD8}"/>
    <hyperlink ref="C16" r:id="rId5" xr:uid="{4B0C790E-DCD3-496B-A444-90C0AE6E5D9F}"/>
    <hyperlink ref="C17" r:id="rId6" xr:uid="{4EFF78DD-2FF2-40C2-815E-91ACFF268234}"/>
    <hyperlink ref="C19" r:id="rId7" xr:uid="{76C5C902-9FE9-4A2E-BFA2-027037F0344B}"/>
    <hyperlink ref="C20" r:id="rId8" xr:uid="{5FC4D718-6272-436D-A5BF-5E843E44FCD1}"/>
    <hyperlink ref="C24" r:id="rId9" xr:uid="{1B019065-5B77-4E01-8E06-38FD34069212}"/>
    <hyperlink ref="C25" r:id="rId10" xr:uid="{62194560-E03D-4064-8DFE-693E33159F25}"/>
    <hyperlink ref="C26" r:id="rId11" xr:uid="{63D820A6-2E22-47B0-818C-7F543F9F42A5}"/>
    <hyperlink ref="C28" r:id="rId12" xr:uid="{475F18F9-6BD2-47BF-A570-14C993AF3F27}"/>
    <hyperlink ref="C36" r:id="rId13" xr:uid="{4E323523-BF61-4785-9A11-59650D80E5F6}"/>
    <hyperlink ref="C38" r:id="rId14" location="c_otsikko_9" xr:uid="{9EDCFA3E-8C14-4483-BC28-5845FAE7668C}"/>
    <hyperlink ref="C40" r:id="rId15" location="Strategia%202030%20%E2%80%93%20yhdess%C3%A4%20kest%C3%A4v%C3%A4%C3%A4n%20huomiseen" xr:uid="{9399BF7B-2D31-43A5-8E97-321EA06B5327}"/>
    <hyperlink ref="C52" r:id="rId16" xr:uid="{B08A90EE-97E5-41B8-989C-99B9D4E04891}"/>
    <hyperlink ref="C18" r:id="rId17" xr:uid="{59A667B1-7339-4733-9257-5280A2CF700A}"/>
    <hyperlink ref="C30" r:id="rId18" xr:uid="{B86B8254-5DC6-4893-BF0C-1F29F118922B}"/>
    <hyperlink ref="C31" r:id="rId19" xr:uid="{073DE3EA-9D04-472E-915E-00826103ED64}"/>
    <hyperlink ref="C32" r:id="rId20" xr:uid="{34E2AB1D-AECE-4AD8-94DF-E2D6041FB497}"/>
    <hyperlink ref="C33" r:id="rId21" xr:uid="{7297E41F-7108-4BE3-BA65-09D717DC1D22}"/>
    <hyperlink ref="C35" r:id="rId22" xr:uid="{913F79E2-2B5B-4DDA-B90B-5FE85AC0CC6E}"/>
    <hyperlink ref="C34" r:id="rId23" xr:uid="{A73DCB44-EB10-4C54-B40D-3A5A139DAD6A}"/>
    <hyperlink ref="C37" r:id="rId24" xr:uid="{789B3B44-4793-4C55-8BD5-E11AB2D1BA70}"/>
    <hyperlink ref="C44" r:id="rId25" xr:uid="{835A5D40-9E7A-48AF-BEF8-AAB7895B588B}"/>
    <hyperlink ref="C45" r:id="rId26" xr:uid="{5E312D60-0DFF-4824-8DAB-4AB184B3DE0A}"/>
    <hyperlink ref="C47" r:id="rId27" xr:uid="{62F2A5B8-DDE4-46AB-9680-8A55790BC72C}"/>
    <hyperlink ref="C42" r:id="rId28" xr:uid="{49DF46E1-828D-420B-8DEA-15AF2AC01EED}"/>
    <hyperlink ref="C58" r:id="rId29" xr:uid="{290CD08B-C06E-44CC-BEAA-DC1A4D437358}"/>
    <hyperlink ref="C57" r:id="rId30" display="Tilinpäätös 2022" xr:uid="{234694D8-1C56-4DE4-8809-BCB27FD78FF5}"/>
    <hyperlink ref="C48" r:id="rId31" display="Tilinpäätös 2022" xr:uid="{E84AD66B-35C5-4C18-85F2-75BEF10D0828}"/>
    <hyperlink ref="C62" r:id="rId32" xr:uid="{86EA7D17-0D89-499E-AE8B-42B104AE520B}"/>
    <hyperlink ref="C63" r:id="rId33" xr:uid="{6D616F03-54D3-4D71-AB57-780FA1C5A07A}"/>
    <hyperlink ref="C74" r:id="rId34" xr:uid="{D395C784-5F16-4D1F-B801-460397AE3383}"/>
    <hyperlink ref="C76" r:id="rId35" xr:uid="{B631EDDA-28FD-4030-B56E-BDE3F2515D79}"/>
    <hyperlink ref="C78" r:id="rId36" xr:uid="{0DD28785-E22E-472F-826F-4EC1318F73BD}"/>
    <hyperlink ref="C101" r:id="rId37" xr:uid="{E27374E2-EFE7-45D5-AF63-4C9724363D93}"/>
    <hyperlink ref="C100" r:id="rId38" xr:uid="{9756AE1E-F069-4EB9-8BA6-E0C934A21B40}"/>
    <hyperlink ref="C102" r:id="rId39" xr:uid="{1C0C3ECB-9779-4454-B70C-1B4158690699}"/>
    <hyperlink ref="C104" r:id="rId40" xr:uid="{75C639AB-73E9-4824-BB90-42EBBA49C78E}"/>
    <hyperlink ref="C107" r:id="rId41" xr:uid="{CF6B3DE8-BB9B-4897-A16F-D5BEA39435D5}"/>
    <hyperlink ref="C103" r:id="rId42" xr:uid="{A3BAE28B-C40B-4FF5-8D71-574810DC235A}"/>
    <hyperlink ref="C105" r:id="rId43" xr:uid="{326B7B10-D8F3-465C-A50E-932610884D57}"/>
    <hyperlink ref="C106" r:id="rId44" xr:uid="{792F0BBC-F08D-4F29-BA2E-9277659C2D92}"/>
    <hyperlink ref="C109" r:id="rId45" xr:uid="{49780334-4D03-4708-9B11-42A2318918CD}"/>
    <hyperlink ref="C110" r:id="rId46" xr:uid="{CFBA186F-D030-4132-AD69-5ED0434BE2E9}"/>
    <hyperlink ref="C111" r:id="rId47" xr:uid="{D197EB77-D225-4DDC-8F08-DD745DF34156}"/>
    <hyperlink ref="C112" r:id="rId48" xr:uid="{5FAC6F65-E8C8-40D1-B255-450419752E6B}"/>
    <hyperlink ref="C113" r:id="rId49" xr:uid="{7171C0AE-F779-49DD-BDBC-CD6B0EA4F2A0}"/>
    <hyperlink ref="C114" r:id="rId50" xr:uid="{354ECF89-2A27-433C-99F5-F02430E8459F}"/>
    <hyperlink ref="C115" r:id="rId51" xr:uid="{AA1716DC-C9DF-4BAC-BE17-0E6313D77950}"/>
    <hyperlink ref="C116" r:id="rId52" xr:uid="{0A3D5997-0DE3-4472-81A6-F806E01388C7}"/>
    <hyperlink ref="C117" r:id="rId53" xr:uid="{7ED99B39-9383-4A22-9E2D-FE59DAB0149E}"/>
    <hyperlink ref="C118" r:id="rId54" xr:uid="{92928833-F195-4CBC-A923-E771B821F376}"/>
    <hyperlink ref="C119" r:id="rId55" xr:uid="{5E8FE945-E43A-4DFF-920D-AE1270803BAA}"/>
    <hyperlink ref="C125" r:id="rId56" xr:uid="{7E89B0F2-2E4B-4021-BEC3-FA6937A44D9E}"/>
    <hyperlink ref="C124" r:id="rId57" xr:uid="{324BEFF5-A731-4DB6-BB39-7575C8C596E0}"/>
    <hyperlink ref="C122" r:id="rId58" xr:uid="{F3696E62-1459-4145-A49F-2439116306B5}"/>
    <hyperlink ref="C123" r:id="rId59" xr:uid="{3268D013-B17D-4399-BFED-C7693565A0FE}"/>
  </hyperlinks>
  <pageMargins left="0.7" right="0.7" top="0.75" bottom="0.75" header="0.3" footer="0.3"/>
  <pageSetup paperSize="9" scale="48" fitToHeight="0" orientation="landscape" verticalDpi="1200" r:id="rId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1B60-E0AF-4FF1-A7D7-C55151CCC6DF}">
  <sheetPr>
    <pageSetUpPr fitToPage="1"/>
  </sheetPr>
  <dimension ref="A1:I36"/>
  <sheetViews>
    <sheetView zoomScale="50" zoomScaleNormal="50" workbookViewId="0">
      <selection sqref="A1:B3"/>
    </sheetView>
  </sheetViews>
  <sheetFormatPr defaultColWidth="8.7265625" defaultRowHeight="14.5" x14ac:dyDescent="0.35"/>
  <cols>
    <col min="1" max="1" width="52.26953125" style="36" customWidth="1"/>
    <col min="2" max="2" width="66.1796875" style="36" customWidth="1"/>
    <col min="3" max="3" width="20.453125" style="36" hidden="1" customWidth="1"/>
    <col min="4" max="4" width="81.54296875" style="36" customWidth="1"/>
    <col min="5" max="5" width="16.08984375" style="37" customWidth="1"/>
    <col min="6" max="6" width="15" style="37" customWidth="1"/>
    <col min="7" max="7" width="38.54296875" style="36" customWidth="1"/>
    <col min="8" max="8" width="26.81640625" style="36" customWidth="1"/>
    <col min="9" max="9" width="47.90625" style="36" customWidth="1"/>
    <col min="10" max="16384" width="8.7265625" style="36"/>
  </cols>
  <sheetData>
    <row r="1" spans="1:9" ht="58" x14ac:dyDescent="0.35">
      <c r="A1" s="125" t="s">
        <v>223</v>
      </c>
      <c r="B1" s="126"/>
      <c r="D1" s="41" t="s">
        <v>249</v>
      </c>
      <c r="E1" s="131" t="s">
        <v>247</v>
      </c>
      <c r="F1" s="132"/>
      <c r="G1" s="132"/>
      <c r="H1" s="132"/>
      <c r="I1" s="133"/>
    </row>
    <row r="2" spans="1:9" ht="28.5" customHeight="1" x14ac:dyDescent="0.35">
      <c r="A2" s="127"/>
      <c r="B2" s="128"/>
      <c r="D2" s="45" t="s">
        <v>250</v>
      </c>
      <c r="E2" s="134"/>
      <c r="F2" s="135"/>
      <c r="G2" s="135"/>
      <c r="H2" s="135"/>
      <c r="I2" s="136"/>
    </row>
    <row r="3" spans="1:9" ht="28.5" customHeight="1" x14ac:dyDescent="0.35">
      <c r="A3" s="129"/>
      <c r="B3" s="130"/>
      <c r="D3" s="42" t="s">
        <v>251</v>
      </c>
      <c r="E3" s="137"/>
      <c r="F3" s="138"/>
      <c r="G3" s="138"/>
      <c r="H3" s="138"/>
      <c r="I3" s="139"/>
    </row>
    <row r="4" spans="1:9" s="40" customFormat="1" ht="44" customHeight="1" x14ac:dyDescent="0.35">
      <c r="A4" s="38" t="s">
        <v>216</v>
      </c>
      <c r="B4" s="38" t="s">
        <v>133</v>
      </c>
      <c r="C4" s="38" t="s">
        <v>134</v>
      </c>
      <c r="D4" s="38" t="s">
        <v>226</v>
      </c>
      <c r="E4" s="39" t="s">
        <v>224</v>
      </c>
      <c r="F4" s="39" t="s">
        <v>225</v>
      </c>
      <c r="G4" s="40" t="s">
        <v>135</v>
      </c>
      <c r="H4" s="40" t="s">
        <v>136</v>
      </c>
      <c r="I4" s="40" t="s">
        <v>137</v>
      </c>
    </row>
    <row r="5" spans="1:9" ht="182.5" customHeight="1" x14ac:dyDescent="0.35">
      <c r="A5" s="36" t="s">
        <v>179</v>
      </c>
      <c r="B5" s="47" t="s">
        <v>180</v>
      </c>
      <c r="C5" s="36" t="s">
        <v>138</v>
      </c>
      <c r="D5" s="41" t="s">
        <v>181</v>
      </c>
      <c r="E5" s="37">
        <v>2</v>
      </c>
      <c r="F5" s="37">
        <f>(2+6+16+25+37)/5</f>
        <v>17.2</v>
      </c>
      <c r="G5" s="36" t="s">
        <v>139</v>
      </c>
      <c r="I5" s="36" t="s">
        <v>280</v>
      </c>
    </row>
    <row r="6" spans="1:9" ht="155.5" customHeight="1" x14ac:dyDescent="0.35">
      <c r="A6" s="36" t="s">
        <v>182</v>
      </c>
      <c r="B6" s="36" t="s">
        <v>183</v>
      </c>
      <c r="C6" s="36" t="s">
        <v>140</v>
      </c>
      <c r="D6" s="41" t="s">
        <v>184</v>
      </c>
      <c r="E6" s="37">
        <v>9</v>
      </c>
      <c r="F6" s="37">
        <f>(9+18+21)/3</f>
        <v>16</v>
      </c>
      <c r="G6" s="36" t="s">
        <v>141</v>
      </c>
      <c r="I6" s="36" t="s">
        <v>142</v>
      </c>
    </row>
    <row r="7" spans="1:9" ht="186.65" customHeight="1" x14ac:dyDescent="0.35">
      <c r="A7" s="36" t="s">
        <v>185</v>
      </c>
      <c r="D7" s="41" t="s">
        <v>186</v>
      </c>
      <c r="E7" s="37">
        <v>1</v>
      </c>
      <c r="F7" s="37">
        <f>(1+14+29+31)/4</f>
        <v>18.75</v>
      </c>
      <c r="G7" s="36" t="s">
        <v>143</v>
      </c>
      <c r="I7" s="36" t="s">
        <v>217</v>
      </c>
    </row>
    <row r="8" spans="1:9" ht="104.5" customHeight="1" x14ac:dyDescent="0.35">
      <c r="A8" s="36" t="s">
        <v>187</v>
      </c>
      <c r="B8" s="36" t="s">
        <v>188</v>
      </c>
      <c r="C8" s="36" t="s">
        <v>140</v>
      </c>
      <c r="D8" s="41" t="s">
        <v>189</v>
      </c>
      <c r="E8" s="37">
        <v>4</v>
      </c>
      <c r="F8" s="37">
        <f>(4+8)/2</f>
        <v>6</v>
      </c>
      <c r="G8" s="36" t="s">
        <v>144</v>
      </c>
      <c r="I8" s="36" t="s">
        <v>145</v>
      </c>
    </row>
    <row r="9" spans="1:9" ht="220.5" customHeight="1" x14ac:dyDescent="0.35">
      <c r="A9" s="36" t="s">
        <v>190</v>
      </c>
      <c r="B9" s="36" t="s">
        <v>191</v>
      </c>
      <c r="C9" s="36" t="s">
        <v>146</v>
      </c>
      <c r="D9" s="41" t="s">
        <v>192</v>
      </c>
      <c r="E9" s="37">
        <v>5</v>
      </c>
      <c r="F9" s="140">
        <f>(5+24+35)/3</f>
        <v>21.333333333333332</v>
      </c>
      <c r="G9" s="36" t="s">
        <v>147</v>
      </c>
      <c r="H9" s="36" t="s">
        <v>218</v>
      </c>
    </row>
    <row r="10" spans="1:9" ht="109" customHeight="1" x14ac:dyDescent="0.35">
      <c r="B10" s="36" t="s">
        <v>193</v>
      </c>
      <c r="C10" s="36" t="s">
        <v>140</v>
      </c>
      <c r="D10" s="41" t="s">
        <v>194</v>
      </c>
      <c r="E10" s="37">
        <v>7</v>
      </c>
      <c r="F10" s="37">
        <f>(7+26)/2</f>
        <v>16.5</v>
      </c>
      <c r="G10" s="36" t="s">
        <v>148</v>
      </c>
      <c r="I10" s="36" t="s">
        <v>149</v>
      </c>
    </row>
    <row r="11" spans="1:9" ht="134.15" customHeight="1" x14ac:dyDescent="0.35">
      <c r="D11" s="45" t="s">
        <v>220</v>
      </c>
      <c r="E11" s="37">
        <v>45</v>
      </c>
      <c r="F11" s="37">
        <v>45</v>
      </c>
      <c r="G11" s="36" t="s">
        <v>150</v>
      </c>
    </row>
    <row r="12" spans="1:9" ht="123" customHeight="1" x14ac:dyDescent="0.35">
      <c r="A12" s="36" t="s">
        <v>195</v>
      </c>
      <c r="B12" s="36" t="s">
        <v>196</v>
      </c>
      <c r="C12" s="36" t="s">
        <v>151</v>
      </c>
      <c r="D12" s="45" t="s">
        <v>197</v>
      </c>
      <c r="E12" s="37">
        <v>14</v>
      </c>
      <c r="F12" s="140">
        <f>(14+20+22)/3</f>
        <v>18.666666666666668</v>
      </c>
      <c r="G12" s="36" t="s">
        <v>152</v>
      </c>
    </row>
    <row r="13" spans="1:9" ht="289" customHeight="1" x14ac:dyDescent="0.35">
      <c r="D13" s="45" t="s">
        <v>198</v>
      </c>
      <c r="E13" s="37">
        <v>19</v>
      </c>
      <c r="F13" s="37">
        <f>(19+23+27)/3</f>
        <v>23</v>
      </c>
      <c r="G13" s="36" t="s">
        <v>153</v>
      </c>
      <c r="H13" s="36" t="s">
        <v>219</v>
      </c>
      <c r="I13" s="36" t="s">
        <v>154</v>
      </c>
    </row>
    <row r="14" spans="1:9" ht="132" customHeight="1" x14ac:dyDescent="0.35">
      <c r="A14" s="36" t="s">
        <v>199</v>
      </c>
      <c r="B14" s="36" t="s">
        <v>200</v>
      </c>
      <c r="C14" s="36" t="s">
        <v>151</v>
      </c>
      <c r="D14" s="45" t="s">
        <v>201</v>
      </c>
      <c r="E14" s="37">
        <v>22</v>
      </c>
      <c r="F14" s="37">
        <v>22</v>
      </c>
      <c r="G14" s="36" t="s">
        <v>155</v>
      </c>
    </row>
    <row r="15" spans="1:9" ht="231" customHeight="1" x14ac:dyDescent="0.35">
      <c r="A15" s="36" t="s">
        <v>202</v>
      </c>
      <c r="B15" s="36" t="s">
        <v>203</v>
      </c>
      <c r="C15" s="36" t="s">
        <v>156</v>
      </c>
      <c r="D15" s="45" t="s">
        <v>204</v>
      </c>
      <c r="E15" s="37">
        <v>10</v>
      </c>
      <c r="F15" s="37">
        <f>(10+13)/2</f>
        <v>11.5</v>
      </c>
      <c r="G15" s="36" t="s">
        <v>157</v>
      </c>
    </row>
    <row r="16" spans="1:9" ht="164" customHeight="1" x14ac:dyDescent="0.35">
      <c r="C16" s="36" t="s">
        <v>158</v>
      </c>
      <c r="D16" s="45" t="s">
        <v>205</v>
      </c>
      <c r="E16" s="37">
        <v>3</v>
      </c>
      <c r="F16" s="37">
        <f>(3+12)/2</f>
        <v>7.5</v>
      </c>
      <c r="I16" s="36" t="s">
        <v>283</v>
      </c>
    </row>
    <row r="17" spans="1:9" ht="43.5" x14ac:dyDescent="0.35">
      <c r="C17" s="36" t="s">
        <v>159</v>
      </c>
      <c r="D17" s="42" t="s">
        <v>206</v>
      </c>
      <c r="E17" s="37">
        <v>11</v>
      </c>
      <c r="F17" s="37">
        <v>11</v>
      </c>
      <c r="G17" s="36" t="s">
        <v>160</v>
      </c>
    </row>
    <row r="18" spans="1:9" ht="43.5" x14ac:dyDescent="0.35">
      <c r="D18" s="42" t="s">
        <v>207</v>
      </c>
      <c r="E18" s="37">
        <v>15</v>
      </c>
      <c r="F18" s="37">
        <v>15</v>
      </c>
      <c r="G18" s="36" t="s">
        <v>161</v>
      </c>
    </row>
    <row r="19" spans="1:9" ht="87" x14ac:dyDescent="0.35">
      <c r="D19" s="42" t="s">
        <v>208</v>
      </c>
      <c r="E19" s="37">
        <v>17</v>
      </c>
      <c r="F19" s="37">
        <f>(17+32+41+44)/4</f>
        <v>33.5</v>
      </c>
      <c r="G19" s="36" t="s">
        <v>162</v>
      </c>
    </row>
    <row r="20" spans="1:9" ht="255.5" customHeight="1" x14ac:dyDescent="0.35">
      <c r="A20" s="36" t="s">
        <v>209</v>
      </c>
      <c r="B20" s="36" t="s">
        <v>210</v>
      </c>
      <c r="C20" s="36" t="s">
        <v>163</v>
      </c>
      <c r="D20" s="36" t="s">
        <v>211</v>
      </c>
      <c r="E20" s="37">
        <v>28</v>
      </c>
      <c r="F20" s="37">
        <f>(28+30+34+39)/4</f>
        <v>32.75</v>
      </c>
    </row>
    <row r="21" spans="1:9" ht="99" customHeight="1" x14ac:dyDescent="0.35">
      <c r="B21" s="36" t="s">
        <v>212</v>
      </c>
      <c r="C21" s="36" t="s">
        <v>163</v>
      </c>
    </row>
    <row r="22" spans="1:9" ht="58" x14ac:dyDescent="0.35">
      <c r="B22" s="36" t="s">
        <v>213</v>
      </c>
      <c r="C22" s="36" t="s">
        <v>164</v>
      </c>
    </row>
    <row r="23" spans="1:9" ht="223" customHeight="1" x14ac:dyDescent="0.35">
      <c r="B23" s="36" t="s">
        <v>214</v>
      </c>
      <c r="C23" s="36" t="s">
        <v>151</v>
      </c>
    </row>
    <row r="24" spans="1:9" ht="88" customHeight="1" x14ac:dyDescent="0.35">
      <c r="A24" s="36" t="s">
        <v>215</v>
      </c>
      <c r="B24" s="36" t="s">
        <v>222</v>
      </c>
      <c r="C24" s="36" t="s">
        <v>146</v>
      </c>
      <c r="H24" s="36" t="s">
        <v>221</v>
      </c>
    </row>
    <row r="25" spans="1:9" x14ac:dyDescent="0.35">
      <c r="D25" s="36" t="s">
        <v>165</v>
      </c>
      <c r="E25" s="37">
        <v>33</v>
      </c>
      <c r="F25" s="37">
        <v>33</v>
      </c>
    </row>
    <row r="26" spans="1:9" ht="58" x14ac:dyDescent="0.35">
      <c r="D26" s="36" t="s">
        <v>166</v>
      </c>
      <c r="E26" s="37">
        <v>36</v>
      </c>
      <c r="F26" s="37">
        <v>36</v>
      </c>
      <c r="G26" s="36" t="s">
        <v>167</v>
      </c>
      <c r="I26" s="36" t="s">
        <v>168</v>
      </c>
    </row>
    <row r="27" spans="1:9" x14ac:dyDescent="0.35">
      <c r="D27" s="36" t="s">
        <v>169</v>
      </c>
      <c r="E27" s="37">
        <v>38</v>
      </c>
      <c r="F27" s="37">
        <v>38</v>
      </c>
    </row>
    <row r="28" spans="1:9" ht="29" x14ac:dyDescent="0.35">
      <c r="D28" s="36" t="s">
        <v>170</v>
      </c>
      <c r="E28" s="37">
        <v>40</v>
      </c>
      <c r="F28" s="37">
        <v>40</v>
      </c>
    </row>
    <row r="29" spans="1:9" ht="29" x14ac:dyDescent="0.35">
      <c r="D29" s="36" t="s">
        <v>171</v>
      </c>
      <c r="E29" s="37">
        <v>42</v>
      </c>
      <c r="F29" s="37">
        <v>42</v>
      </c>
    </row>
    <row r="30" spans="1:9" x14ac:dyDescent="0.35">
      <c r="D30" s="36" t="s">
        <v>172</v>
      </c>
      <c r="E30" s="37">
        <v>43</v>
      </c>
      <c r="F30" s="37">
        <v>43</v>
      </c>
    </row>
    <row r="31" spans="1:9" x14ac:dyDescent="0.35">
      <c r="D31" s="36" t="s">
        <v>173</v>
      </c>
      <c r="E31" s="37">
        <v>46</v>
      </c>
      <c r="F31" s="37">
        <v>46</v>
      </c>
    </row>
    <row r="32" spans="1:9" ht="29" x14ac:dyDescent="0.35">
      <c r="G32" s="45" t="s">
        <v>174</v>
      </c>
      <c r="H32" s="46"/>
    </row>
    <row r="33" spans="1:9" ht="29" x14ac:dyDescent="0.35">
      <c r="G33" s="36" t="s">
        <v>175</v>
      </c>
    </row>
    <row r="34" spans="1:9" ht="43.5" x14ac:dyDescent="0.35">
      <c r="G34" s="36" t="s">
        <v>176</v>
      </c>
    </row>
    <row r="35" spans="1:9" s="37" customFormat="1" ht="29" x14ac:dyDescent="0.35">
      <c r="A35" s="36"/>
      <c r="B35" s="36"/>
      <c r="C35" s="36"/>
      <c r="D35" s="36"/>
      <c r="G35" s="36" t="s">
        <v>177</v>
      </c>
      <c r="H35" s="36"/>
      <c r="I35" s="36"/>
    </row>
    <row r="36" spans="1:9" s="37" customFormat="1" ht="43.5" x14ac:dyDescent="0.35">
      <c r="A36" s="36"/>
      <c r="B36" s="36"/>
      <c r="C36" s="36"/>
      <c r="D36" s="36"/>
      <c r="G36" s="36" t="s">
        <v>178</v>
      </c>
      <c r="H36" s="36"/>
      <c r="I36" s="36"/>
    </row>
  </sheetData>
  <sheetProtection algorithmName="SHA-512" hashValue="j6hL7tZnNZEf7NqhIVPZbh4t4zq9GkpoW2WGiRxdl/UsBJ1sTpdEsIjzu6o49v0TbajvzLTHaQkBHphwTq9j8g==" saltValue="WcmVIaQPtxp25EGONRMmIA==" spinCount="100000" sheet="1" objects="1" scenarios="1"/>
  <mergeCells count="2">
    <mergeCell ref="A1:B3"/>
    <mergeCell ref="E1:I3"/>
  </mergeCells>
  <hyperlinks>
    <hyperlink ref="E1:I3" r:id="rId1" location="cOyOwxfoTE" display="Vertaa vuonna 2021 raportoituihin aiheisiin" xr:uid="{A78B112B-C685-4413-8E21-F998D631B4D8}"/>
  </hyperlinks>
  <pageMargins left="0.7" right="0.7" top="0.75" bottom="0.75" header="0.3" footer="0.3"/>
  <pageSetup paperSize="9" scale="38" fitToHeight="0" orientation="landscape" horizontalDpi="30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4CF9EE93EBE5341BB5E142B4FF7F11C" ma:contentTypeVersion="4" ma:contentTypeDescription="Luo uusi asiakirja." ma:contentTypeScope="" ma:versionID="731d111228bb314edfd2e069399289b1">
  <xsd:schema xmlns:xsd="http://www.w3.org/2001/XMLSchema" xmlns:xs="http://www.w3.org/2001/XMLSchema" xmlns:p="http://schemas.microsoft.com/office/2006/metadata/properties" xmlns:ns2="83fd9451-a75d-40de-bc54-908bb6bc3a57" xmlns:ns3="3f88ac6e-bbb0-400a-a72b-9aeb260f84aa" targetNamespace="http://schemas.microsoft.com/office/2006/metadata/properties" ma:root="true" ma:fieldsID="4925250b3c1c95848e5215da24b19e68" ns2:_="" ns3:_="">
    <xsd:import namespace="83fd9451-a75d-40de-bc54-908bb6bc3a57"/>
    <xsd:import namespace="3f88ac6e-bbb0-400a-a72b-9aeb260f84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d9451-a75d-40de-bc54-908bb6bc3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8ac6e-bbb0-400a-a72b-9aeb260f84aa"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80EFB-3533-46AB-9900-75849CA48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d9451-a75d-40de-bc54-908bb6bc3a57"/>
    <ds:schemaRef ds:uri="3f88ac6e-bbb0-400a-a72b-9aeb260f8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B45A52-69BD-47F3-A4EB-E8D2FA331AD9}">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3f88ac6e-bbb0-400a-a72b-9aeb260f84aa"/>
    <ds:schemaRef ds:uri="83fd9451-a75d-40de-bc54-908bb6bc3a5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27169ED-6687-44D7-BA9E-9226632BF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About</vt:lpstr>
      <vt:lpstr>Guidance</vt:lpstr>
      <vt:lpstr>GRI Content index in accordance</vt:lpstr>
      <vt:lpstr>Olennaisuusanalyysi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Hagen</dc:creator>
  <cp:lastModifiedBy>Luomanen Riikka</cp:lastModifiedBy>
  <cp:lastPrinted>2023-06-30T11:55:41Z</cp:lastPrinted>
  <dcterms:created xsi:type="dcterms:W3CDTF">2021-07-14T09:31:36Z</dcterms:created>
  <dcterms:modified xsi:type="dcterms:W3CDTF">2023-06-30T12:00:18Z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0x010100C4CF9EE93EBE5341BB5E142B4FF7F11C</vt:lpwstr>
  </property>
  <property fmtid="{D5CDD505-2E9C-101B-9397-08002B2CF9AE}" pid="3" name="TaxKeyword">
    <vt:lpwstr/>
  </property>
  <property fmtid="{D5CDD505-2E9C-101B-9397-08002B2CF9AE}" pid="4" name="Business Unit">
    <vt:lpwstr/>
  </property>
</Properties>
</file>